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cardie\1 - GESTION DE FONDS\1 - ETUDES PROMOTIONNELLES\MAQUETTES DEFINITIVES\Nouvelles versions\"/>
    </mc:Choice>
  </mc:AlternateContent>
  <xr:revisionPtr revIDLastSave="0" documentId="13_ncr:1_{007C4E9B-2933-4161-857A-4AFFC197FFF2}" xr6:coauthVersionLast="47" xr6:coauthVersionMax="47" xr10:uidLastSave="{00000000-0000-0000-0000-000000000000}"/>
  <bookViews>
    <workbookView xWindow="-120" yWindow="-120" windowWidth="29040" windowHeight="15840" tabRatio="875" activeTab="1" xr2:uid="{00000000-000D-0000-FFFF-FFFF00000000}"/>
  </bookViews>
  <sheets>
    <sheet name="DEMANDE DE PRISE EN CHARGE" sheetId="9" r:id="rId1"/>
    <sheet name="CALCUL SALAIRES" sheetId="14" r:id="rId2"/>
    <sheet name="ENSEIGNEMENT ORGANISME" sheetId="13" r:id="rId3"/>
    <sheet name="DEPLACEMENT REPAS HEBERGEMENT" sheetId="11" r:id="rId4"/>
    <sheet name="DETAIL PARTIE FINANCEE ETS" sheetId="12" r:id="rId5"/>
    <sheet name="LISTE DES GRADES ET CATEGORIES" sheetId="7" r:id="rId6"/>
  </sheets>
  <definedNames>
    <definedName name="BASE_GRADES">Tableau1[#All]</definedName>
    <definedName name="LISTE_DIPLOMES">#REF!</definedName>
    <definedName name="_xlnm.Print_Area" localSheetId="1">'CALCUL SALAIRES'!$A$1:$Q$68</definedName>
    <definedName name="_xlnm.Print_Area" localSheetId="2">'ENSEIGNEMENT ORGANISME'!$A$1:$L$32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1" l="1"/>
  <c r="N30" i="14" l="1"/>
  <c r="J46" i="11" l="1"/>
  <c r="J48" i="11" l="1"/>
  <c r="D61" i="9" l="1"/>
  <c r="C61" i="9"/>
  <c r="C7" i="11"/>
  <c r="E7" i="11"/>
  <c r="N37" i="14" l="1"/>
  <c r="L11" i="13"/>
  <c r="E61" i="9" s="1"/>
  <c r="E62" i="9" s="1"/>
  <c r="D15" i="12"/>
  <c r="C15" i="12"/>
  <c r="B15" i="12"/>
  <c r="E14" i="12"/>
  <c r="E13" i="12"/>
  <c r="E12" i="12"/>
  <c r="D61" i="11"/>
  <c r="D60" i="11"/>
  <c r="D59" i="11"/>
  <c r="D62" i="11" s="1"/>
  <c r="K62" i="11" s="1"/>
  <c r="D50" i="11"/>
  <c r="D49" i="11"/>
  <c r="D48" i="11"/>
  <c r="D47" i="11"/>
  <c r="D46" i="11"/>
  <c r="D51" i="11" s="1"/>
  <c r="J41" i="11"/>
  <c r="D41" i="11"/>
  <c r="J40" i="11"/>
  <c r="D40" i="11"/>
  <c r="J39" i="11"/>
  <c r="D39" i="11"/>
  <c r="J38" i="11"/>
  <c r="D38" i="11"/>
  <c r="J37" i="11"/>
  <c r="J42" i="11" s="1"/>
  <c r="D37" i="11"/>
  <c r="G28" i="11"/>
  <c r="G27" i="11"/>
  <c r="G26" i="11"/>
  <c r="J24" i="11"/>
  <c r="G24" i="11"/>
  <c r="J23" i="11"/>
  <c r="G23" i="11"/>
  <c r="K23" i="11" s="1"/>
  <c r="K24" i="11" l="1"/>
  <c r="D42" i="11"/>
  <c r="K52" i="11" s="1"/>
  <c r="E15" i="12"/>
  <c r="H57" i="9" s="1"/>
  <c r="G61" i="9"/>
  <c r="G62" i="9" s="1"/>
  <c r="D15" i="11"/>
  <c r="G29" i="11"/>
  <c r="D14" i="11" l="1"/>
  <c r="D16" i="11"/>
  <c r="D17" i="11" l="1"/>
  <c r="K30" i="11" s="1"/>
  <c r="K65" i="11" s="1"/>
  <c r="F61" i="9" s="1"/>
  <c r="F62" i="9" s="1"/>
  <c r="H61" i="9" l="1"/>
  <c r="H62" i="9" s="1"/>
  <c r="H64" i="9" s="1"/>
</calcChain>
</file>

<file path=xl/sharedStrings.xml><?xml version="1.0" encoding="utf-8"?>
<sst xmlns="http://schemas.openxmlformats.org/spreadsheetml/2006/main" count="219" uniqueCount="172">
  <si>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</si>
  <si>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</si>
  <si>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</si>
  <si>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</si>
  <si>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</si>
  <si>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</si>
  <si>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</si>
  <si>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</si>
  <si>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</si>
  <si>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</si>
  <si>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</si>
  <si>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</si>
  <si>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</si>
  <si>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</si>
  <si>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</si>
  <si>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</si>
  <si>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</si>
  <si>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</si>
  <si>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</si>
  <si>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</si>
  <si>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</si>
  <si>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</si>
  <si>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</si>
  <si>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</si>
  <si>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</si>
  <si>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</si>
  <si>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</si>
  <si>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</si>
  <si>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</si>
  <si>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</si>
  <si>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</si>
  <si>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</si>
  <si>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</si>
  <si>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</si>
  <si>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</si>
  <si>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</si>
  <si>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</si>
  <si>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</si>
  <si>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</si>
  <si>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</si>
  <si>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</si>
  <si>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</si>
  <si>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</si>
  <si>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</si>
  <si>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</si>
  <si>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</si>
  <si>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</si>
  <si>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</si>
  <si>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</si>
  <si>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</si>
  <si>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</si>
  <si>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</si>
  <si>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</si>
  <si>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</si>
  <si>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</si>
  <si>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</si>
  <si>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</si>
  <si>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</si>
  <si>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</si>
  <si>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</si>
  <si>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</si>
  <si>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</si>
  <si>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</si>
  <si>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</si>
  <si>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</si>
  <si>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</si>
  <si>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</si>
  <si>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</si>
  <si>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</si>
  <si>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</si>
  <si>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</si>
  <si>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</si>
  <si>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</si>
  <si>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</si>
  <si>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</si>
  <si>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</si>
  <si>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</si>
  <si>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Signature du Directeur</t>
  </si>
  <si>
    <t>Le Directeur de l'établissement :</t>
  </si>
  <si>
    <t>Adresse :</t>
  </si>
  <si>
    <t xml:space="preserve">N° de SIRET : 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</si>
  <si>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</si>
  <si>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</si>
  <si>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</si>
  <si>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</si>
  <si>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</si>
  <si>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</si>
  <si>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</si>
  <si>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</si>
  <si>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</si>
  <si>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</si>
  <si>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</si>
  <si>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</si>
  <si>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</si>
  <si>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</si>
  <si>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</si>
  <si>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</si>
  <si>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</si>
  <si>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</si>
  <si>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</si>
  <si>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</si>
  <si>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</si>
  <si>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</si>
  <si>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</si>
  <si>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</si>
  <si>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</si>
  <si>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</si>
  <si>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</si>
  <si>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</si>
  <si>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</si>
  <si>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</si>
  <si>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Financée dans le cadre du 83  % du 2,1%</t>
  </si>
  <si>
    <t>Priorité numéro :</t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</si>
  <si>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</si>
  <si>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 xml:space="preserve">Code Etablissement : </t>
  </si>
  <si>
    <t>PIC</t>
  </si>
  <si>
    <t>Ville :</t>
  </si>
  <si>
    <t>Téléphone :</t>
  </si>
  <si>
    <t>E-mail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</si>
  <si>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</si>
  <si>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</si>
  <si>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 xml:space="preserve">PRENOM : </t>
  </si>
  <si>
    <t>Civilité Mme / Mr :</t>
  </si>
  <si>
    <t>Indice :</t>
  </si>
  <si>
    <t xml:space="preserve">Service : </t>
  </si>
  <si>
    <t xml:space="preserve">Date d'admission : </t>
  </si>
  <si>
    <t xml:space="preserve">Date des résultats du concours : </t>
  </si>
  <si>
    <t xml:space="preserve">Sur liste complémentaire </t>
  </si>
  <si>
    <t>Report : à préciser</t>
  </si>
  <si>
    <t>i</t>
  </si>
  <si>
    <t>1er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</si>
  <si>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</si>
  <si>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</si>
  <si>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>2ème report :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</si>
  <si>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</si>
  <si>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</si>
  <si>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t>DUREE REGLEMENTAIRE
 DE PRISE EN CHARGE
(en jours)</t>
  </si>
  <si>
    <t>Base forfait moyen</t>
  </si>
  <si>
    <t>Frais rééls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</si>
  <si>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</si>
  <si>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Détails frais rééls :</t>
  </si>
  <si>
    <t>Nb de nuits</t>
  </si>
  <si>
    <t>Commune de Paris</t>
  </si>
  <si>
    <t>Repas frais réels</t>
  </si>
  <si>
    <t xml:space="preserve">NOM(S) AGENT : </t>
  </si>
  <si>
    <t>SELECTION DU GRADE OU CATEGORIE</t>
  </si>
  <si>
    <r>
      <rPr>
        <b/>
        <u/>
        <sz val="10"/>
        <rFont val="Futura Md BT"/>
        <family val="2"/>
      </rPr>
      <t>ACTUEL(LE)</t>
    </r>
    <r>
      <rPr>
        <b/>
        <sz val="10"/>
        <rFont val="Futura Md BT"/>
        <family val="2"/>
      </rPr>
      <t xml:space="preserve"> DE L'AGENT</t>
    </r>
  </si>
  <si>
    <r>
      <t>Code RNCP (</t>
    </r>
    <r>
      <rPr>
        <b/>
        <sz val="10"/>
        <color theme="1" tint="0.499984740745262"/>
        <rFont val="Arial"/>
        <family val="2"/>
      </rPr>
      <t>ou</t>
    </r>
    <r>
      <rPr>
        <b/>
        <sz val="10"/>
        <rFont val="Arial"/>
        <family val="2"/>
      </rPr>
      <t xml:space="preserve">) Code RS de la formation à renseigner 
</t>
    </r>
    <r>
      <rPr>
        <sz val="8"/>
        <rFont val="Arial"/>
        <family val="2"/>
      </rPr>
      <t>Pensez à vérifer le statut d’une formation sur le Répertoire national des certifcations professionnelles (</t>
    </r>
    <r>
      <rPr>
        <b/>
        <sz val="8"/>
        <rFont val="Arial"/>
        <family val="2"/>
      </rPr>
      <t>RNCP</t>
    </r>
    <r>
      <rPr>
        <sz val="8"/>
        <rFont val="Arial"/>
        <family val="2"/>
      </rPr>
      <t>), et sur le Répertoire spécifique (</t>
    </r>
    <r>
      <rPr>
        <b/>
        <sz val="8"/>
        <rFont val="Arial"/>
        <family val="2"/>
      </rPr>
      <t>RS</t>
    </r>
    <r>
      <rPr>
        <sz val="8"/>
        <rFont val="Arial"/>
        <family val="2"/>
      </rPr>
      <t>)</t>
    </r>
  </si>
  <si>
    <t>CODE FICHE</t>
  </si>
  <si>
    <r>
      <rPr>
        <b/>
        <sz val="10"/>
        <color rgb="FF0070C0"/>
        <rFont val="Arial"/>
        <family val="2"/>
      </rPr>
      <t>RCNP</t>
    </r>
    <r>
      <rPr>
        <b/>
        <sz val="10"/>
        <rFont val="Arial"/>
        <family val="2"/>
      </rPr>
      <t xml:space="preserve"> ou </t>
    </r>
    <r>
      <rPr>
        <b/>
        <sz val="10"/>
        <color rgb="FF0070C0"/>
        <rFont val="Arial"/>
        <family val="2"/>
      </rPr>
      <t>RS</t>
    </r>
  </si>
  <si>
    <r>
      <t xml:space="preserve">Lien : </t>
    </r>
    <r>
      <rPr>
        <sz val="8"/>
        <color rgb="FF0070C0"/>
        <rFont val="Arial"/>
        <family val="2"/>
      </rPr>
      <t xml:space="preserve">https://www.certificationprofessionnelle.fr/recherche </t>
    </r>
  </si>
  <si>
    <t>3ème report :</t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</si>
  <si>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+ Communes du Grand Paris</t>
    </r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</si>
  <si>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</si>
  <si>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t>VIGILANCE N°1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</si>
  <si>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</si>
  <si>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t>VIGILANCE N°2</t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</si>
  <si>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</si>
  <si>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r>
      <t xml:space="preserve">DUREE DE LA FORMATION
</t>
    </r>
    <r>
      <rPr>
        <b/>
        <sz val="10"/>
        <color rgb="FFC00000"/>
        <rFont val="Calibri"/>
        <family val="2"/>
        <scheme val="minor"/>
      </rPr>
      <t>(à renseigner en jours)</t>
    </r>
  </si>
  <si>
    <t>Loyer</t>
  </si>
  <si>
    <t>Nb</t>
  </si>
  <si>
    <t>Repas du soir</t>
  </si>
  <si>
    <t>Repas du midi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</si>
  <si>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</si>
  <si>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>Loyer mensuel</t>
  </si>
  <si>
    <t>N+1</t>
  </si>
  <si>
    <t>N+2</t>
  </si>
  <si>
    <t>N+3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</si>
  <si>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de formation est certifié Qualiopi</t>
    </r>
  </si>
  <si>
    <t>Date CSE :</t>
  </si>
  <si>
    <t xml:space="preserve">Avis du CSE : </t>
  </si>
  <si>
    <t>Accompagnant éducatif et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</si>
</sst>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9"/>
      <name val="Futura Md BT"/>
      <family val="2"/>
    </font>
    <font>
      <sz val="10"/>
      <color indexed="8"/>
      <name val="Calibri"/>
      <family val="2"/>
    </font>
    <font>
      <b/>
      <sz val="10"/>
      <color rgb="FFEE7051"/>
      <name val="Arial"/>
      <family val="2"/>
    </font>
    <font>
      <b/>
      <sz val="10"/>
      <color rgb="FFEE7051"/>
      <name val="Wingdings 3"/>
      <family val="1"/>
      <charset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1"/>
      <color rgb="FFEE7051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i/>
      <sz val="10"/>
      <color rgb="FF00CC9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EE7051"/>
      <name val="Calibri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9"/>
      <name val="Tahoma"/>
      <family val="2"/>
    </font>
    <font>
      <b/>
      <sz val="10"/>
      <color rgb="FF193264"/>
      <name val="Tahoma"/>
      <family val="2"/>
    </font>
    <font>
      <b/>
      <u/>
      <sz val="10"/>
      <name val="Futura Md BT"/>
      <family val="2"/>
    </font>
    <font>
      <b/>
      <sz val="10"/>
      <color theme="1" tint="0.499984740745262"/>
      <name val="Arial"/>
      <family val="2"/>
    </font>
    <font>
      <sz val="8"/>
      <color rgb="FF0070C0"/>
      <name val="Arial"/>
      <family val="2"/>
    </font>
    <font>
      <sz val="8"/>
      <name val="Calibri"/>
      <family val="2"/>
    </font>
    <font>
      <b/>
      <sz val="10"/>
      <color rgb="FF00B0F0"/>
      <name val="Wingdings 3"/>
      <family val="1"/>
      <charset val="2"/>
    </font>
    <font>
      <b/>
      <sz val="11.5"/>
      <name val="Arial"/>
      <family val="2"/>
    </font>
    <font>
      <b/>
      <sz val="10"/>
      <color rgb="FFC00000"/>
      <name val="Calibri"/>
      <family val="2"/>
      <scheme val="minor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rgb="FF193264"/>
      </left>
      <right/>
      <top style="thick">
        <color rgb="FF193264"/>
      </top>
      <bottom/>
      <diagonal/>
    </border>
    <border>
      <left/>
      <right style="thick">
        <color rgb="FF193264"/>
      </right>
      <top style="thick">
        <color rgb="FF193264"/>
      </top>
      <bottom/>
      <diagonal/>
    </border>
    <border>
      <left style="thick">
        <color rgb="FF193264"/>
      </left>
      <right/>
      <top/>
      <bottom style="thick">
        <color rgb="FF193264"/>
      </bottom>
      <diagonal/>
    </border>
    <border>
      <left/>
      <right style="thick">
        <color rgb="FF193264"/>
      </right>
      <top/>
      <bottom style="thick">
        <color rgb="FF193264"/>
      </bottom>
      <diagonal/>
    </border>
    <border>
      <left style="dashed">
        <color rgb="FF193264"/>
      </left>
      <right style="dashed">
        <color rgb="FF193264"/>
      </right>
      <top style="dashed">
        <color rgb="FF193264"/>
      </top>
      <bottom/>
      <diagonal/>
    </border>
    <border>
      <left style="dashed">
        <color rgb="FF193264"/>
      </left>
      <right style="dashed">
        <color rgb="FF193264"/>
      </right>
      <top/>
      <bottom style="thick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/>
      <top style="medium">
        <color rgb="FF1932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368">
    <xf numFmtId="0" fontId="0" fillId="0" borderId="0" xfId="0"/>
    <xf numFmtId="168" fontId="41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44" fontId="44" fillId="0" borderId="4" xfId="3" applyFont="1" applyBorder="1" applyAlignment="1" applyProtection="1">
      <alignment horizontal="right"/>
    </xf>
    <xf numFmtId="167" fontId="31" fillId="0" borderId="0" xfId="2" applyNumberFormat="1" applyFont="1" applyBorder="1" applyProtection="1"/>
    <xf numFmtId="44" fontId="43" fillId="0" borderId="4" xfId="3" applyFont="1" applyBorder="1" applyProtection="1"/>
    <xf numFmtId="44" fontId="37" fillId="0" borderId="0" xfId="3" applyFont="1" applyFill="1" applyBorder="1" applyAlignment="1" applyProtection="1">
      <alignment vertical="center"/>
    </xf>
    <xf numFmtId="0" fontId="2" fillId="0" borderId="0" xfId="0" applyFont="1"/>
    <xf numFmtId="169" fontId="0" fillId="0" borderId="0" xfId="0" applyNumberFormat="1"/>
    <xf numFmtId="0" fontId="3" fillId="0" borderId="0" xfId="0" applyFont="1"/>
    <xf numFmtId="44" fontId="38" fillId="0" borderId="4" xfId="3" applyFont="1" applyFill="1" applyBorder="1" applyAlignment="1" applyProtection="1">
      <alignment horizontal="right"/>
    </xf>
    <xf numFmtId="0" fontId="2" fillId="0" borderId="0" xfId="5"/>
    <xf numFmtId="0" fontId="3" fillId="0" borderId="0" xfId="5" applyFont="1" applyAlignment="1">
      <alignment horizontal="left"/>
    </xf>
    <xf numFmtId="0" fontId="67" fillId="0" borderId="0" xfId="5" applyFont="1" applyAlignment="1">
      <alignment horizontal="right" vertical="center"/>
    </xf>
    <xf numFmtId="0" fontId="64" fillId="7" borderId="34" xfId="5" applyFont="1" applyFill="1" applyBorder="1" applyAlignment="1" applyProtection="1">
      <alignment horizontal="center" vertical="center"/>
      <protection locked="0"/>
    </xf>
    <xf numFmtId="0" fontId="2" fillId="0" borderId="0" xfId="5" applyAlignment="1">
      <alignment horizontal="left"/>
    </xf>
    <xf numFmtId="0" fontId="69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70" fillId="0" borderId="11" xfId="5" applyFont="1" applyBorder="1" applyAlignment="1">
      <alignment horizontal="left" vertical="top"/>
    </xf>
    <xf numFmtId="0" fontId="2" fillId="0" borderId="11" xfId="5" applyBorder="1"/>
    <xf numFmtId="0" fontId="7" fillId="0" borderId="0" xfId="5" applyFont="1" applyAlignment="1">
      <alignment horizontal="left" indent="1"/>
    </xf>
    <xf numFmtId="0" fontId="3" fillId="0" borderId="0" xfId="5" applyFont="1" applyAlignment="1">
      <alignment horizontal="right"/>
    </xf>
    <xf numFmtId="0" fontId="2" fillId="0" borderId="0" xfId="5" applyAlignment="1">
      <alignment horizontal="left" indent="1"/>
    </xf>
    <xf numFmtId="0" fontId="8" fillId="0" borderId="0" xfId="5" applyFont="1" applyAlignment="1">
      <alignment horizontal="left" indent="1"/>
    </xf>
    <xf numFmtId="0" fontId="39" fillId="0" borderId="0" xfId="5" applyFont="1"/>
    <xf numFmtId="0" fontId="2" fillId="0" borderId="0" xfId="5" applyAlignment="1">
      <alignment horizontal="right"/>
    </xf>
    <xf numFmtId="0" fontId="48" fillId="0" borderId="0" xfId="5" applyFont="1"/>
    <xf numFmtId="0" fontId="35" fillId="0" borderId="0" xfId="5" applyFont="1" applyAlignment="1">
      <alignment vertical="center" textRotation="90"/>
    </xf>
    <xf numFmtId="0" fontId="3" fillId="0" borderId="0" xfId="5" applyFont="1"/>
    <xf numFmtId="165" fontId="39" fillId="0" borderId="0" xfId="5" applyNumberFormat="1" applyFont="1" applyAlignment="1">
      <alignment horizontal="center"/>
    </xf>
    <xf numFmtId="0" fontId="70" fillId="0" borderId="11" xfId="5" applyFont="1" applyBorder="1" applyAlignment="1">
      <alignment vertical="top"/>
    </xf>
    <xf numFmtId="0" fontId="7" fillId="0" borderId="0" xfId="5" applyFont="1" applyAlignment="1">
      <alignment vertical="top"/>
    </xf>
    <xf numFmtId="0" fontId="2" fillId="0" borderId="0" xfId="5" applyAlignment="1">
      <alignment vertical="center"/>
    </xf>
    <xf numFmtId="0" fontId="47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wrapText="1"/>
    </xf>
    <xf numFmtId="0" fontId="19" fillId="6" borderId="0" xfId="5" applyFont="1" applyFill="1" applyAlignment="1">
      <alignment horizontal="center" vertical="center"/>
    </xf>
    <xf numFmtId="0" fontId="3" fillId="0" borderId="0" xfId="5" applyFont="1" applyAlignment="1">
      <alignment vertical="top"/>
    </xf>
    <xf numFmtId="14" fontId="2" fillId="0" borderId="0" xfId="5" applyNumberFormat="1" applyAlignment="1">
      <alignment horizontal="left"/>
    </xf>
    <xf numFmtId="0" fontId="72" fillId="0" borderId="0" xfId="5" applyFont="1" applyAlignment="1">
      <alignment horizontal="left"/>
    </xf>
    <xf numFmtId="0" fontId="2" fillId="0" borderId="0" xfId="5" applyAlignment="1">
      <alignment horizontal="center"/>
    </xf>
    <xf numFmtId="0" fontId="76" fillId="0" borderId="11" xfId="5" applyFont="1" applyBorder="1"/>
    <xf numFmtId="0" fontId="77" fillId="0" borderId="11" xfId="5" applyFont="1" applyBorder="1"/>
    <xf numFmtId="0" fontId="6" fillId="0" borderId="0" xfId="5" applyFont="1" applyAlignment="1">
      <alignment wrapText="1"/>
    </xf>
    <xf numFmtId="0" fontId="8" fillId="0" borderId="0" xfId="5" applyFont="1"/>
    <xf numFmtId="0" fontId="3" fillId="7" borderId="34" xfId="5" applyFont="1" applyFill="1" applyBorder="1" applyAlignment="1" applyProtection="1">
      <alignment horizontal="center" vertical="center"/>
      <protection locked="0"/>
    </xf>
    <xf numFmtId="14" fontId="2" fillId="0" borderId="0" xfId="5" applyNumberFormat="1" applyAlignment="1">
      <alignment horizontal="center"/>
    </xf>
    <xf numFmtId="14" fontId="31" fillId="0" borderId="0" xfId="5" applyNumberFormat="1" applyFont="1" applyAlignment="1">
      <alignment horizontal="center"/>
    </xf>
    <xf numFmtId="0" fontId="48" fillId="0" borderId="0" xfId="5" applyFont="1" applyAlignment="1">
      <alignment horizontal="right" vertical="center"/>
    </xf>
    <xf numFmtId="8" fontId="31" fillId="0" borderId="0" xfId="5" applyNumberFormat="1" applyFont="1"/>
    <xf numFmtId="0" fontId="57" fillId="4" borderId="1" xfId="5" applyFont="1" applyFill="1" applyBorder="1" applyAlignment="1">
      <alignment horizontal="center" vertical="center" wrapText="1"/>
    </xf>
    <xf numFmtId="14" fontId="2" fillId="0" borderId="1" xfId="5" applyNumberFormat="1" applyBorder="1"/>
    <xf numFmtId="168" fontId="1" fillId="0" borderId="1" xfId="2" applyNumberFormat="1" applyFont="1" applyBorder="1" applyAlignment="1" applyProtection="1">
      <alignment horizontal="right"/>
    </xf>
    <xf numFmtId="168" fontId="1" fillId="0" borderId="1" xfId="2" applyNumberFormat="1" applyFont="1" applyBorder="1" applyProtection="1"/>
    <xf numFmtId="0" fontId="31" fillId="0" borderId="1" xfId="5" applyFont="1" applyBorder="1"/>
    <xf numFmtId="0" fontId="2" fillId="0" borderId="1" xfId="5" applyBorder="1"/>
    <xf numFmtId="0" fontId="31" fillId="0" borderId="0" xfId="5" applyFont="1"/>
    <xf numFmtId="167" fontId="1" fillId="0" borderId="0" xfId="2" applyNumberFormat="1" applyFont="1" applyBorder="1" applyProtection="1"/>
    <xf numFmtId="8" fontId="31" fillId="8" borderId="34" xfId="5" applyNumberFormat="1" applyFont="1" applyFill="1" applyBorder="1"/>
    <xf numFmtId="0" fontId="41" fillId="7" borderId="0" xfId="5" applyFont="1" applyFill="1"/>
    <xf numFmtId="0" fontId="2" fillId="0" borderId="38" xfId="5" applyBorder="1"/>
    <xf numFmtId="0" fontId="2" fillId="0" borderId="25" xfId="6" applyBorder="1"/>
    <xf numFmtId="0" fontId="2" fillId="0" borderId="7" xfId="6" applyBorder="1"/>
    <xf numFmtId="0" fontId="2" fillId="0" borderId="5" xfId="6" applyBorder="1"/>
    <xf numFmtId="0" fontId="2" fillId="0" borderId="0" xfId="6"/>
    <xf numFmtId="0" fontId="2" fillId="0" borderId="8" xfId="6" applyBorder="1"/>
    <xf numFmtId="0" fontId="49" fillId="0" borderId="4" xfId="6" applyFont="1" applyBorder="1" applyAlignment="1">
      <alignment horizontal="center" vertical="center" wrapText="1"/>
    </xf>
    <xf numFmtId="0" fontId="49" fillId="0" borderId="8" xfId="6" applyFont="1" applyBorder="1" applyAlignment="1">
      <alignment horizontal="center" vertical="center" wrapText="1"/>
    </xf>
    <xf numFmtId="0" fontId="49" fillId="0" borderId="0" xfId="6" applyFont="1" applyAlignment="1">
      <alignment horizontal="center" vertical="center" wrapText="1"/>
    </xf>
    <xf numFmtId="0" fontId="2" fillId="0" borderId="4" xfId="6" applyBorder="1"/>
    <xf numFmtId="0" fontId="36" fillId="0" borderId="0" xfId="6" applyFont="1" applyAlignment="1">
      <alignment horizontal="center" vertical="center" textRotation="90"/>
    </xf>
    <xf numFmtId="14" fontId="42" fillId="0" borderId="0" xfId="6" applyNumberFormat="1" applyFont="1" applyAlignment="1">
      <alignment horizontal="center" vertical="center"/>
    </xf>
    <xf numFmtId="1" fontId="42" fillId="0" borderId="0" xfId="6" applyNumberFormat="1" applyFont="1" applyAlignment="1">
      <alignment horizontal="center" vertical="center"/>
    </xf>
    <xf numFmtId="0" fontId="6" fillId="0" borderId="8" xfId="6" applyFont="1" applyBorder="1"/>
    <xf numFmtId="4" fontId="5" fillId="0" borderId="0" xfId="6" applyNumberFormat="1" applyFont="1"/>
    <xf numFmtId="0" fontId="5" fillId="0" borderId="0" xfId="6" applyFont="1"/>
    <xf numFmtId="0" fontId="5" fillId="0" borderId="4" xfId="6" applyFont="1" applyBorder="1"/>
    <xf numFmtId="0" fontId="20" fillId="0" borderId="8" xfId="6" applyFont="1" applyBorder="1" applyAlignment="1">
      <alignment horizontal="right" vertical="center" wrapText="1"/>
    </xf>
    <xf numFmtId="0" fontId="8" fillId="0" borderId="0" xfId="6" applyFont="1"/>
    <xf numFmtId="0" fontId="8" fillId="0" borderId="4" xfId="6" applyFont="1" applyBorder="1"/>
    <xf numFmtId="0" fontId="36" fillId="0" borderId="0" xfId="6" applyFont="1" applyAlignment="1">
      <alignment horizontal="left" vertical="center" wrapText="1"/>
    </xf>
    <xf numFmtId="4" fontId="8" fillId="0" borderId="0" xfId="6" applyNumberFormat="1" applyFont="1"/>
    <xf numFmtId="4" fontId="7" fillId="0" borderId="1" xfId="6" applyNumberFormat="1" applyFont="1" applyBorder="1" applyAlignment="1">
      <alignment horizontal="center"/>
    </xf>
    <xf numFmtId="0" fontId="7" fillId="0" borderId="4" xfId="6" applyFont="1" applyBorder="1" applyAlignment="1">
      <alignment horizontal="center" vertical="top" wrapText="1"/>
    </xf>
    <xf numFmtId="0" fontId="7" fillId="4" borderId="18" xfId="6" applyFont="1" applyFill="1" applyBorder="1" applyAlignment="1">
      <alignment horizontal="left" vertical="center" wrapText="1"/>
    </xf>
    <xf numFmtId="0" fontId="56" fillId="4" borderId="1" xfId="6" applyFont="1" applyFill="1" applyBorder="1" applyAlignment="1">
      <alignment horizontal="center" vertical="center" wrapText="1"/>
    </xf>
    <xf numFmtId="4" fontId="7" fillId="4" borderId="39" xfId="6" applyNumberFormat="1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4" fontId="2" fillId="0" borderId="0" xfId="6" applyNumberFormat="1"/>
    <xf numFmtId="4" fontId="8" fillId="0" borderId="4" xfId="6" applyNumberFormat="1" applyFont="1" applyBorder="1"/>
    <xf numFmtId="0" fontId="8" fillId="0" borderId="18" xfId="6" applyFont="1" applyBorder="1"/>
    <xf numFmtId="4" fontId="8" fillId="7" borderId="1" xfId="6" applyNumberFormat="1" applyFont="1" applyFill="1" applyBorder="1" applyProtection="1">
      <protection locked="0"/>
    </xf>
    <xf numFmtId="4" fontId="7" fillId="0" borderId="19" xfId="6" applyNumberFormat="1" applyFont="1" applyBorder="1"/>
    <xf numFmtId="4" fontId="8" fillId="0" borderId="1" xfId="6" applyNumberFormat="1" applyFont="1" applyBorder="1"/>
    <xf numFmtId="2" fontId="8" fillId="0" borderId="0" xfId="6" applyNumberFormat="1" applyFont="1"/>
    <xf numFmtId="0" fontId="8" fillId="0" borderId="8" xfId="6" applyFont="1" applyBorder="1"/>
    <xf numFmtId="4" fontId="7" fillId="0" borderId="3" xfId="6" applyNumberFormat="1" applyFont="1" applyBorder="1"/>
    <xf numFmtId="4" fontId="7" fillId="0" borderId="4" xfId="6" applyNumberFormat="1" applyFont="1" applyBorder="1"/>
    <xf numFmtId="1" fontId="2" fillId="0" borderId="0" xfId="6" applyNumberFormat="1"/>
    <xf numFmtId="0" fontId="7" fillId="0" borderId="0" xfId="6" applyFont="1" applyAlignment="1">
      <alignment horizontal="center"/>
    </xf>
    <xf numFmtId="4" fontId="7" fillId="0" borderId="0" xfId="6" applyNumberFormat="1" applyFont="1"/>
    <xf numFmtId="4" fontId="7" fillId="4" borderId="1" xfId="6" applyNumberFormat="1" applyFont="1" applyFill="1" applyBorder="1" applyAlignment="1">
      <alignment horizontal="center"/>
    </xf>
    <xf numFmtId="0" fontId="7" fillId="4" borderId="1" xfId="6" applyFont="1" applyFill="1" applyBorder="1" applyAlignment="1">
      <alignment horizontal="center"/>
    </xf>
    <xf numFmtId="4" fontId="7" fillId="4" borderId="20" xfId="6" applyNumberFormat="1" applyFont="1" applyFill="1" applyBorder="1" applyAlignment="1">
      <alignment horizontal="center"/>
    </xf>
    <xf numFmtId="4" fontId="8" fillId="0" borderId="10" xfId="6" applyNumberFormat="1" applyFont="1" applyBorder="1"/>
    <xf numFmtId="4" fontId="8" fillId="0" borderId="17" xfId="6" applyNumberFormat="1" applyFont="1" applyBorder="1"/>
    <xf numFmtId="2" fontId="8" fillId="7" borderId="1" xfId="6" applyNumberFormat="1" applyFont="1" applyFill="1" applyBorder="1" applyProtection="1">
      <protection locked="0"/>
    </xf>
    <xf numFmtId="2" fontId="8" fillId="0" borderId="1" xfId="6" applyNumberFormat="1" applyFont="1" applyBorder="1"/>
    <xf numFmtId="2" fontId="8" fillId="0" borderId="20" xfId="6" applyNumberFormat="1" applyFont="1" applyBorder="1"/>
    <xf numFmtId="4" fontId="8" fillId="0" borderId="8" xfId="6" applyNumberFormat="1" applyFont="1" applyBorder="1"/>
    <xf numFmtId="4" fontId="8" fillId="0" borderId="2" xfId="6" applyNumberFormat="1" applyFont="1" applyBorder="1"/>
    <xf numFmtId="2" fontId="7" fillId="4" borderId="1" xfId="6" applyNumberFormat="1" applyFont="1" applyFill="1" applyBorder="1" applyAlignment="1">
      <alignment horizontal="center"/>
    </xf>
    <xf numFmtId="2" fontId="3" fillId="4" borderId="1" xfId="6" applyNumberFormat="1" applyFont="1" applyFill="1" applyBorder="1" applyAlignment="1">
      <alignment horizontal="center"/>
    </xf>
    <xf numFmtId="2" fontId="8" fillId="0" borderId="4" xfId="6" applyNumberFormat="1" applyFont="1" applyBorder="1"/>
    <xf numFmtId="4" fontId="8" fillId="0" borderId="21" xfId="6" applyNumberFormat="1" applyFont="1" applyBorder="1"/>
    <xf numFmtId="4" fontId="8" fillId="0" borderId="11" xfId="6" applyNumberFormat="1" applyFont="1" applyBorder="1"/>
    <xf numFmtId="2" fontId="8" fillId="7" borderId="6" xfId="6" applyNumberFormat="1" applyFont="1" applyFill="1" applyBorder="1" applyProtection="1">
      <protection locked="0"/>
    </xf>
    <xf numFmtId="4" fontId="3" fillId="0" borderId="3" xfId="6" applyNumberFormat="1" applyFont="1" applyBorder="1"/>
    <xf numFmtId="0" fontId="21" fillId="0" borderId="0" xfId="6" applyFont="1" applyAlignment="1">
      <alignment horizontal="right" vertical="center"/>
    </xf>
    <xf numFmtId="2" fontId="36" fillId="0" borderId="0" xfId="6" applyNumberFormat="1" applyFont="1" applyAlignment="1">
      <alignment horizontal="center" vertical="center"/>
    </xf>
    <xf numFmtId="4" fontId="36" fillId="0" borderId="4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top" wrapText="1"/>
    </xf>
    <xf numFmtId="0" fontId="43" fillId="0" borderId="0" xfId="6" applyFont="1"/>
    <xf numFmtId="0" fontId="43" fillId="0" borderId="4" xfId="6" applyFont="1" applyBorder="1"/>
    <xf numFmtId="0" fontId="7" fillId="4" borderId="18" xfId="6" applyFont="1" applyFill="1" applyBorder="1" applyAlignment="1">
      <alignment horizontal="center" vertical="center" wrapText="1"/>
    </xf>
    <xf numFmtId="4" fontId="7" fillId="4" borderId="1" xfId="6" applyNumberFormat="1" applyFont="1" applyFill="1" applyBorder="1" applyAlignment="1">
      <alignment horizontal="center" vertical="center" wrapText="1"/>
    </xf>
    <xf numFmtId="4" fontId="7" fillId="0" borderId="0" xfId="6" applyNumberFormat="1" applyFont="1" applyAlignment="1">
      <alignment horizontal="center" vertical="center" wrapText="1"/>
    </xf>
    <xf numFmtId="4" fontId="81" fillId="11" borderId="1" xfId="6" applyNumberFormat="1" applyFont="1" applyFill="1" applyBorder="1" applyAlignment="1">
      <alignment horizontal="center" vertical="center" wrapText="1"/>
    </xf>
    <xf numFmtId="0" fontId="8" fillId="0" borderId="18" xfId="6" applyFont="1" applyBorder="1" applyAlignment="1">
      <alignment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8" fillId="7" borderId="1" xfId="6" applyNumberFormat="1" applyFont="1" applyFill="1" applyBorder="1" applyAlignment="1" applyProtection="1">
      <alignment vertical="center"/>
      <protection locked="0"/>
    </xf>
    <xf numFmtId="4" fontId="8" fillId="0" borderId="1" xfId="6" applyNumberFormat="1" applyFont="1" applyBorder="1" applyAlignment="1">
      <alignment vertical="center"/>
    </xf>
    <xf numFmtId="4" fontId="8" fillId="0" borderId="0" xfId="6" applyNumberFormat="1" applyFont="1" applyAlignment="1">
      <alignment horizontal="center" vertical="center" wrapText="1"/>
    </xf>
    <xf numFmtId="0" fontId="8" fillId="0" borderId="22" xfId="6" applyFont="1" applyBorder="1" applyAlignment="1">
      <alignment vertical="center" wrapText="1"/>
    </xf>
    <xf numFmtId="4" fontId="7" fillId="0" borderId="6" xfId="6" applyNumberFormat="1" applyFont="1" applyBorder="1" applyAlignment="1">
      <alignment horizontal="center" vertical="center" wrapText="1"/>
    </xf>
    <xf numFmtId="4" fontId="8" fillId="7" borderId="6" xfId="6" applyNumberFormat="1" applyFont="1" applyFill="1" applyBorder="1" applyAlignment="1" applyProtection="1">
      <alignment vertical="center"/>
      <protection locked="0"/>
    </xf>
    <xf numFmtId="4" fontId="7" fillId="7" borderId="6" xfId="6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6" applyNumberFormat="1" applyFont="1" applyBorder="1" applyAlignment="1">
      <alignment vertical="center"/>
    </xf>
    <xf numFmtId="4" fontId="7" fillId="0" borderId="3" xfId="6" applyNumberFormat="1" applyFont="1" applyBorder="1" applyAlignment="1">
      <alignment vertical="center"/>
    </xf>
    <xf numFmtId="4" fontId="7" fillId="0" borderId="8" xfId="6" applyNumberFormat="1" applyFont="1" applyBorder="1" applyAlignment="1">
      <alignment horizontal="center" vertical="center" wrapText="1"/>
    </xf>
    <xf numFmtId="4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8" fillId="0" borderId="8" xfId="6" applyFont="1" applyBorder="1" applyAlignment="1">
      <alignment vertical="center"/>
    </xf>
    <xf numFmtId="4" fontId="8" fillId="0" borderId="0" xfId="6" applyNumberFormat="1" applyFont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36" fillId="0" borderId="0" xfId="6" applyFont="1" applyAlignment="1">
      <alignment horizontal="center" vertical="center"/>
    </xf>
    <xf numFmtId="4" fontId="36" fillId="0" borderId="4" xfId="6" applyNumberFormat="1" applyFont="1" applyBorder="1" applyAlignment="1">
      <alignment vertical="center"/>
    </xf>
    <xf numFmtId="4" fontId="7" fillId="12" borderId="1" xfId="6" applyNumberFormat="1" applyFont="1" applyFill="1" applyBorder="1" applyAlignment="1">
      <alignment horizontal="center" vertical="center" wrapText="1"/>
    </xf>
    <xf numFmtId="2" fontId="8" fillId="0" borderId="0" xfId="6" applyNumberFormat="1" applyFont="1" applyAlignment="1">
      <alignment vertical="center"/>
    </xf>
    <xf numFmtId="4" fontId="7" fillId="0" borderId="16" xfId="6" applyNumberFormat="1" applyFont="1" applyBorder="1" applyAlignment="1">
      <alignment vertical="center"/>
    </xf>
    <xf numFmtId="0" fontId="2" fillId="0" borderId="0" xfId="6" applyAlignment="1">
      <alignment vertical="center"/>
    </xf>
    <xf numFmtId="4" fontId="7" fillId="0" borderId="8" xfId="6" applyNumberFormat="1" applyFont="1" applyBorder="1" applyAlignment="1">
      <alignment horizontal="center"/>
    </xf>
    <xf numFmtId="4" fontId="7" fillId="0" borderId="0" xfId="6" applyNumberFormat="1" applyFont="1" applyAlignment="1">
      <alignment horizontal="center"/>
    </xf>
    <xf numFmtId="4" fontId="8" fillId="0" borderId="0" xfId="6" applyNumberFormat="1" applyFont="1" applyAlignment="1">
      <alignment horizontal="center" vertical="top" wrapText="1"/>
    </xf>
    <xf numFmtId="0" fontId="7" fillId="0" borderId="8" xfId="6" applyFont="1" applyBorder="1" applyAlignment="1">
      <alignment horizontal="center" vertical="top" wrapText="1"/>
    </xf>
    <xf numFmtId="0" fontId="3" fillId="0" borderId="0" xfId="6" applyFont="1" applyAlignment="1">
      <alignment vertical="center"/>
    </xf>
    <xf numFmtId="0" fontId="8" fillId="0" borderId="22" xfId="6" applyFont="1" applyBorder="1"/>
    <xf numFmtId="4" fontId="8" fillId="7" borderId="6" xfId="6" applyNumberFormat="1" applyFont="1" applyFill="1" applyBorder="1" applyProtection="1">
      <protection locked="0"/>
    </xf>
    <xf numFmtId="4" fontId="8" fillId="0" borderId="6" xfId="6" applyNumberFormat="1" applyFont="1" applyBorder="1"/>
    <xf numFmtId="4" fontId="7" fillId="0" borderId="16" xfId="6" applyNumberFormat="1" applyFont="1" applyBorder="1"/>
    <xf numFmtId="0" fontId="10" fillId="0" borderId="0" xfId="6" applyFont="1" applyAlignment="1">
      <alignment vertical="center"/>
    </xf>
    <xf numFmtId="0" fontId="36" fillId="0" borderId="4" xfId="6" applyFont="1" applyBorder="1" applyAlignment="1">
      <alignment vertical="center"/>
    </xf>
    <xf numFmtId="0" fontId="2" fillId="0" borderId="23" xfId="6" applyBorder="1"/>
    <xf numFmtId="4" fontId="2" fillId="0" borderId="11" xfId="6" applyNumberFormat="1" applyBorder="1"/>
    <xf numFmtId="44" fontId="37" fillId="9" borderId="3" xfId="3" applyFont="1" applyFill="1" applyBorder="1" applyAlignment="1" applyProtection="1">
      <alignment vertical="center"/>
    </xf>
    <xf numFmtId="2" fontId="50" fillId="0" borderId="0" xfId="6" applyNumberFormat="1" applyFont="1" applyAlignment="1">
      <alignment vertical="center" wrapText="1"/>
    </xf>
    <xf numFmtId="0" fontId="51" fillId="0" borderId="0" xfId="6" applyFont="1" applyAlignment="1">
      <alignment horizontal="center" vertical="center"/>
    </xf>
    <xf numFmtId="0" fontId="52" fillId="0" borderId="0" xfId="6" applyFont="1" applyAlignment="1">
      <alignment horizontal="left" vertical="center" indent="5"/>
    </xf>
    <xf numFmtId="0" fontId="15" fillId="0" borderId="0" xfId="6" applyFont="1" applyAlignment="1">
      <alignment horizontal="justify" vertical="center"/>
    </xf>
    <xf numFmtId="0" fontId="53" fillId="0" borderId="0" xfId="6" applyFont="1" applyAlignment="1">
      <alignment horizontal="center" vertical="center"/>
    </xf>
    <xf numFmtId="0" fontId="54" fillId="0" borderId="0" xfId="6" applyFont="1" applyAlignment="1">
      <alignment horizontal="justify" vertical="center"/>
    </xf>
    <xf numFmtId="0" fontId="84" fillId="4" borderId="1" xfId="6" applyFont="1" applyFill="1" applyBorder="1" applyAlignment="1">
      <alignment vertical="center" wrapText="1"/>
    </xf>
    <xf numFmtId="44" fontId="85" fillId="10" borderId="1" xfId="3" applyFont="1" applyFill="1" applyBorder="1" applyAlignment="1" applyProtection="1">
      <alignment vertical="center" wrapText="1"/>
      <protection locked="0"/>
    </xf>
    <xf numFmtId="44" fontId="85" fillId="4" borderId="1" xfId="3" applyFont="1" applyFill="1" applyBorder="1" applyAlignment="1" applyProtection="1">
      <alignment vertical="center" wrapText="1"/>
    </xf>
    <xf numFmtId="0" fontId="82" fillId="4" borderId="1" xfId="6" applyFont="1" applyFill="1" applyBorder="1" applyAlignment="1">
      <alignment vertical="center" wrapText="1"/>
    </xf>
    <xf numFmtId="0" fontId="55" fillId="0" borderId="0" xfId="6" applyFont="1" applyAlignment="1">
      <alignment vertical="center" wrapText="1"/>
    </xf>
    <xf numFmtId="2" fontId="40" fillId="0" borderId="0" xfId="6" applyNumberFormat="1" applyFont="1" applyAlignment="1">
      <alignment vertical="center" wrapText="1"/>
    </xf>
    <xf numFmtId="0" fontId="15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2" fontId="2" fillId="0" borderId="0" xfId="6" applyNumberFormat="1"/>
    <xf numFmtId="0" fontId="17" fillId="0" borderId="0" xfId="6" applyFont="1" applyAlignment="1">
      <alignment horizontal="center" vertical="center"/>
    </xf>
    <xf numFmtId="0" fontId="62" fillId="0" borderId="0" xfId="6" applyFont="1" applyAlignment="1">
      <alignment vertical="center" wrapText="1"/>
    </xf>
    <xf numFmtId="0" fontId="36" fillId="0" borderId="25" xfId="6" applyFont="1" applyBorder="1"/>
    <xf numFmtId="0" fontId="43" fillId="0" borderId="7" xfId="6" applyFont="1" applyBorder="1"/>
    <xf numFmtId="0" fontId="21" fillId="0" borderId="7" xfId="6" applyFont="1" applyBorder="1"/>
    <xf numFmtId="44" fontId="38" fillId="7" borderId="5" xfId="3" applyFont="1" applyFill="1" applyBorder="1" applyAlignment="1" applyProtection="1">
      <alignment horizontal="right"/>
      <protection locked="0"/>
    </xf>
    <xf numFmtId="0" fontId="36" fillId="0" borderId="8" xfId="6" applyFont="1" applyBorder="1"/>
    <xf numFmtId="0" fontId="21" fillId="0" borderId="0" xfId="6" applyFont="1"/>
    <xf numFmtId="44" fontId="38" fillId="7" borderId="4" xfId="3" applyFont="1" applyFill="1" applyBorder="1" applyAlignment="1" applyProtection="1">
      <alignment horizontal="right"/>
      <protection locked="0"/>
    </xf>
    <xf numFmtId="0" fontId="45" fillId="0" borderId="8" xfId="6" applyFont="1" applyBorder="1" applyAlignment="1">
      <alignment vertical="top"/>
    </xf>
    <xf numFmtId="0" fontId="37" fillId="9" borderId="0" xfId="6" applyFont="1" applyFill="1" applyAlignment="1">
      <alignment horizontal="center"/>
    </xf>
    <xf numFmtId="44" fontId="37" fillId="9" borderId="4" xfId="3" applyFont="1" applyFill="1" applyBorder="1" applyAlignment="1" applyProtection="1">
      <alignment horizontal="right"/>
    </xf>
    <xf numFmtId="0" fontId="39" fillId="0" borderId="8" xfId="6" applyFont="1" applyBorder="1" applyAlignment="1">
      <alignment vertical="top" wrapText="1"/>
    </xf>
    <xf numFmtId="0" fontId="39" fillId="0" borderId="0" xfId="6" applyFont="1" applyAlignment="1">
      <alignment vertical="top" wrapText="1"/>
    </xf>
    <xf numFmtId="0" fontId="39" fillId="0" borderId="23" xfId="6" applyFont="1" applyBorder="1" applyAlignment="1">
      <alignment vertical="top" wrapText="1"/>
    </xf>
    <xf numFmtId="0" fontId="39" fillId="0" borderId="11" xfId="6" applyFont="1" applyBorder="1" applyAlignment="1">
      <alignment vertical="top" wrapText="1"/>
    </xf>
    <xf numFmtId="0" fontId="2" fillId="0" borderId="11" xfId="6" applyBorder="1"/>
    <xf numFmtId="0" fontId="2" fillId="0" borderId="12" xfId="6" applyBorder="1"/>
    <xf numFmtId="0" fontId="13" fillId="0" borderId="0" xfId="6" applyFont="1"/>
    <xf numFmtId="0" fontId="65" fillId="0" borderId="0" xfId="6" applyFont="1" applyAlignment="1">
      <alignment horizontal="right"/>
    </xf>
    <xf numFmtId="0" fontId="2" fillId="0" borderId="0" xfId="6" applyAlignment="1">
      <alignment horizontal="center"/>
    </xf>
    <xf numFmtId="0" fontId="36" fillId="0" borderId="0" xfId="6" applyFont="1" applyAlignment="1">
      <alignment vertical="center" wrapText="1"/>
    </xf>
    <xf numFmtId="0" fontId="3" fillId="0" borderId="0" xfId="6" applyFont="1" applyAlignment="1">
      <alignment vertical="center" wrapText="1"/>
    </xf>
    <xf numFmtId="0" fontId="14" fillId="0" borderId="0" xfId="6" applyFont="1" applyAlignment="1">
      <alignment vertical="center" wrapText="1"/>
    </xf>
    <xf numFmtId="0" fontId="46" fillId="0" borderId="9" xfId="6" applyFont="1" applyBorder="1" applyAlignment="1">
      <alignment horizontal="center" vertical="center" wrapText="1"/>
    </xf>
    <xf numFmtId="0" fontId="46" fillId="5" borderId="33" xfId="6" applyFont="1" applyFill="1" applyBorder="1" applyAlignment="1">
      <alignment horizontal="center" vertical="center" wrapText="1"/>
    </xf>
    <xf numFmtId="0" fontId="34" fillId="0" borderId="0" xfId="6" applyFont="1" applyAlignment="1">
      <alignment horizontal="center" vertical="center" wrapText="1"/>
    </xf>
    <xf numFmtId="14" fontId="35" fillId="7" borderId="1" xfId="6" applyNumberFormat="1" applyFont="1" applyFill="1" applyBorder="1" applyAlignment="1" applyProtection="1">
      <alignment horizontal="center" vertical="center"/>
      <protection locked="0"/>
    </xf>
    <xf numFmtId="2" fontId="34" fillId="0" borderId="0" xfId="6" applyNumberFormat="1" applyFont="1" applyAlignment="1">
      <alignment horizontal="center" vertical="center" wrapText="1"/>
    </xf>
    <xf numFmtId="0" fontId="15" fillId="0" borderId="0" xfId="6" applyFont="1" applyAlignment="1">
      <alignment horizontal="center" vertical="center" wrapText="1"/>
    </xf>
    <xf numFmtId="14" fontId="16" fillId="0" borderId="0" xfId="6" applyNumberFormat="1" applyFont="1" applyAlignment="1">
      <alignment vertical="center"/>
    </xf>
    <xf numFmtId="1" fontId="32" fillId="0" borderId="0" xfId="6" applyNumberFormat="1" applyFont="1" applyAlignment="1">
      <alignment horizontal="center" vertical="center"/>
    </xf>
    <xf numFmtId="2" fontId="32" fillId="0" borderId="0" xfId="6" applyNumberFormat="1" applyFont="1" applyAlignment="1">
      <alignment horizontal="center" vertical="center"/>
    </xf>
    <xf numFmtId="2" fontId="33" fillId="0" borderId="0" xfId="6" applyNumberFormat="1" applyFont="1" applyAlignment="1">
      <alignment horizontal="center" vertical="center" wrapText="1"/>
    </xf>
    <xf numFmtId="44" fontId="2" fillId="0" borderId="0" xfId="6" applyNumberFormat="1"/>
    <xf numFmtId="0" fontId="3" fillId="0" borderId="0" xfId="0" applyFont="1" applyAlignment="1">
      <alignment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89" fillId="7" borderId="35" xfId="1" applyFont="1" applyFill="1" applyBorder="1" applyAlignment="1" applyProtection="1">
      <protection locked="0"/>
    </xf>
    <xf numFmtId="44" fontId="46" fillId="8" borderId="34" xfId="5" applyNumberFormat="1" applyFont="1" applyFill="1" applyBorder="1"/>
    <xf numFmtId="0" fontId="7" fillId="12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vertical="top"/>
    </xf>
    <xf numFmtId="0" fontId="0" fillId="0" borderId="11" xfId="0" applyBorder="1"/>
    <xf numFmtId="0" fontId="2" fillId="0" borderId="0" xfId="0" applyFont="1" applyAlignment="1">
      <alignment vertical="top" wrapText="1"/>
    </xf>
    <xf numFmtId="0" fontId="2" fillId="0" borderId="0" xfId="0" quotePrefix="1" applyFont="1"/>
    <xf numFmtId="2" fontId="79" fillId="0" borderId="0" xfId="6" applyNumberFormat="1" applyFont="1" applyAlignment="1">
      <alignment horizontal="left" vertical="top"/>
    </xf>
    <xf numFmtId="0" fontId="63" fillId="0" borderId="0" xfId="0" applyFont="1"/>
    <xf numFmtId="0" fontId="3" fillId="0" borderId="0" xfId="0" applyFont="1" applyAlignment="1">
      <alignment horizontal="left"/>
    </xf>
    <xf numFmtId="0" fontId="38" fillId="0" borderId="0" xfId="6" applyFont="1" applyAlignment="1">
      <alignment horizontal="center" vertical="center"/>
    </xf>
    <xf numFmtId="169" fontId="6" fillId="7" borderId="1" xfId="6" applyNumberFormat="1" applyFont="1" applyFill="1" applyBorder="1" applyAlignment="1" applyProtection="1">
      <alignment vertical="center" wrapText="1"/>
      <protection locked="0"/>
    </xf>
    <xf numFmtId="0" fontId="59" fillId="0" borderId="0" xfId="1" applyFont="1" applyFill="1" applyBorder="1" applyAlignment="1" applyProtection="1"/>
    <xf numFmtId="166" fontId="46" fillId="0" borderId="0" xfId="5" applyNumberFormat="1" applyFont="1"/>
    <xf numFmtId="14" fontId="2" fillId="7" borderId="35" xfId="5" applyNumberFormat="1" applyFill="1" applyBorder="1" applyAlignment="1" applyProtection="1">
      <alignment horizontal="right"/>
      <protection locked="0"/>
    </xf>
    <xf numFmtId="0" fontId="2" fillId="7" borderId="35" xfId="5" applyFill="1" applyBorder="1" applyAlignment="1" applyProtection="1">
      <alignment horizontal="right"/>
      <protection locked="0"/>
    </xf>
    <xf numFmtId="0" fontId="3" fillId="7" borderId="35" xfId="5" applyFont="1" applyFill="1" applyBorder="1" applyAlignment="1" applyProtection="1">
      <alignment horizontal="right"/>
      <protection locked="0"/>
    </xf>
    <xf numFmtId="0" fontId="41" fillId="7" borderId="0" xfId="5" applyFont="1" applyFill="1" applyAlignment="1" applyProtection="1">
      <alignment horizontal="right"/>
      <protection locked="0"/>
    </xf>
    <xf numFmtId="1" fontId="36" fillId="5" borderId="33" xfId="6" applyNumberFormat="1" applyFont="1" applyFill="1" applyBorder="1" applyAlignment="1" applyProtection="1">
      <alignment horizontal="center" vertical="center" wrapText="1"/>
      <protection locked="0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0" fontId="8" fillId="0" borderId="18" xfId="0" applyFont="1" applyBorder="1"/>
    <xf numFmtId="4" fontId="8" fillId="0" borderId="1" xfId="0" applyNumberFormat="1" applyFont="1" applyBorder="1"/>
    <xf numFmtId="0" fontId="64" fillId="14" borderId="0" xfId="5" applyFont="1" applyFill="1" applyAlignment="1" applyProtection="1">
      <alignment horizontal="center" vertical="center"/>
      <protection locked="0"/>
    </xf>
    <xf numFmtId="0" fontId="93" fillId="0" borderId="0" xfId="5" applyFont="1"/>
    <xf numFmtId="0" fontId="67" fillId="14" borderId="0" xfId="0" applyFont="1" applyFill="1" applyAlignment="1">
      <alignment horizontal="right" vertical="center"/>
    </xf>
    <xf numFmtId="0" fontId="3" fillId="14" borderId="0" xfId="0" applyFont="1" applyFill="1" applyAlignment="1" applyProtection="1">
      <alignment horizontal="center" vertical="center"/>
      <protection locked="0"/>
    </xf>
    <xf numFmtId="14" fontId="94" fillId="0" borderId="0" xfId="5" applyNumberFormat="1" applyFont="1" applyAlignment="1">
      <alignment horizontal="left" vertical="center" wrapText="1"/>
    </xf>
    <xf numFmtId="14" fontId="73" fillId="0" borderId="0" xfId="5" applyNumberFormat="1" applyFont="1" applyAlignment="1">
      <alignment horizontal="left" vertical="center" wrapText="1"/>
    </xf>
    <xf numFmtId="0" fontId="46" fillId="0" borderId="2" xfId="6" applyFont="1" applyBorder="1" applyAlignment="1">
      <alignment horizontal="left" vertical="center" indent="9"/>
    </xf>
    <xf numFmtId="0" fontId="46" fillId="0" borderId="17" xfId="6" applyFont="1" applyBorder="1" applyAlignment="1">
      <alignment horizontal="left" vertical="center" indent="9"/>
    </xf>
    <xf numFmtId="0" fontId="58" fillId="7" borderId="0" xfId="5" applyFont="1" applyFill="1" applyAlignment="1">
      <alignment horizontal="left" vertical="top" wrapText="1"/>
    </xf>
    <xf numFmtId="0" fontId="38" fillId="0" borderId="0" xfId="5" applyFont="1" applyAlignment="1">
      <alignment horizontal="center" vertical="center"/>
    </xf>
    <xf numFmtId="0" fontId="41" fillId="7" borderId="0" xfId="5" applyFont="1" applyFill="1" applyAlignment="1" applyProtection="1">
      <alignment horizontal="right"/>
      <protection locked="0"/>
    </xf>
    <xf numFmtId="14" fontId="41" fillId="7" borderId="0" xfId="5" applyNumberFormat="1" applyFont="1" applyFill="1" applyAlignment="1" applyProtection="1">
      <alignment horizontal="right"/>
      <protection locked="0"/>
    </xf>
    <xf numFmtId="0" fontId="35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horizontal="left" vertical="center" wrapText="1"/>
    </xf>
    <xf numFmtId="14" fontId="73" fillId="0" borderId="0" xfId="5" applyNumberFormat="1" applyFont="1" applyAlignment="1">
      <alignment horizontal="left"/>
    </xf>
    <xf numFmtId="0" fontId="3" fillId="0" borderId="0" xfId="5" applyFont="1" applyAlignment="1">
      <alignment horizontal="left"/>
    </xf>
    <xf numFmtId="0" fontId="3" fillId="7" borderId="35" xfId="5" applyFont="1" applyFill="1" applyBorder="1" applyAlignment="1" applyProtection="1">
      <alignment horizontal="center"/>
      <protection locked="0"/>
    </xf>
    <xf numFmtId="14" fontId="31" fillId="0" borderId="2" xfId="6" applyNumberFormat="1" applyFont="1" applyBorder="1" applyAlignment="1">
      <alignment horizontal="left" indent="9"/>
    </xf>
    <xf numFmtId="14" fontId="31" fillId="0" borderId="17" xfId="6" applyNumberFormat="1" applyFont="1" applyBorder="1" applyAlignment="1">
      <alignment horizontal="left" indent="9"/>
    </xf>
    <xf numFmtId="0" fontId="31" fillId="0" borderId="26" xfId="5" applyFont="1" applyBorder="1" applyAlignment="1">
      <alignment horizontal="left"/>
    </xf>
    <xf numFmtId="0" fontId="57" fillId="4" borderId="6" xfId="5" applyFont="1" applyFill="1" applyBorder="1" applyAlignment="1">
      <alignment horizontal="center" vertical="center" wrapText="1"/>
    </xf>
    <xf numFmtId="0" fontId="57" fillId="4" borderId="9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5"/>
    </xf>
    <xf numFmtId="0" fontId="3" fillId="0" borderId="47" xfId="0" applyFont="1" applyBorder="1" applyAlignment="1">
      <alignment horizontal="left" vertical="center" wrapText="1" indent="5"/>
    </xf>
    <xf numFmtId="0" fontId="5" fillId="0" borderId="0" xfId="5" applyFont="1" applyAlignment="1">
      <alignment horizontal="left" vertical="top" indent="5"/>
    </xf>
    <xf numFmtId="0" fontId="5" fillId="0" borderId="47" xfId="5" applyFont="1" applyBorder="1" applyAlignment="1">
      <alignment horizontal="left" vertical="top" indent="5"/>
    </xf>
    <xf numFmtId="14" fontId="2" fillId="7" borderId="35" xfId="5" applyNumberFormat="1" applyFill="1" applyBorder="1" applyAlignment="1" applyProtection="1">
      <alignment horizontal="right"/>
      <protection locked="0"/>
    </xf>
    <xf numFmtId="0" fontId="2" fillId="7" borderId="57" xfId="5" applyFill="1" applyBorder="1" applyAlignment="1" applyProtection="1">
      <alignment horizontal="right"/>
      <protection locked="0"/>
    </xf>
    <xf numFmtId="49" fontId="7" fillId="7" borderId="14" xfId="5" applyNumberFormat="1" applyFont="1" applyFill="1" applyBorder="1" applyAlignment="1" applyProtection="1">
      <alignment horizontal="right" vertical="center"/>
      <protection locked="0"/>
    </xf>
    <xf numFmtId="49" fontId="7" fillId="7" borderId="16" xfId="5" applyNumberFormat="1" applyFont="1" applyFill="1" applyBorder="1" applyAlignment="1" applyProtection="1">
      <alignment horizontal="right" vertical="center"/>
      <protection locked="0"/>
    </xf>
    <xf numFmtId="0" fontId="2" fillId="7" borderId="35" xfId="5" applyFill="1" applyBorder="1" applyAlignment="1" applyProtection="1">
      <alignment horizontal="right"/>
      <protection locked="0"/>
    </xf>
    <xf numFmtId="14" fontId="2" fillId="7" borderId="57" xfId="5" applyNumberFormat="1" applyFill="1" applyBorder="1" applyAlignment="1" applyProtection="1">
      <alignment horizontal="right"/>
      <protection locked="0"/>
    </xf>
    <xf numFmtId="14" fontId="2" fillId="7" borderId="58" xfId="5" applyNumberFormat="1" applyFill="1" applyBorder="1" applyAlignment="1" applyProtection="1">
      <alignment horizontal="right"/>
      <protection locked="0"/>
    </xf>
    <xf numFmtId="0" fontId="64" fillId="7" borderId="36" xfId="5" applyFont="1" applyFill="1" applyBorder="1" applyAlignment="1" applyProtection="1">
      <alignment horizontal="center" vertical="center"/>
      <protection locked="0"/>
    </xf>
    <xf numFmtId="0" fontId="64" fillId="7" borderId="37" xfId="5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39" fillId="2" borderId="32" xfId="6" applyFont="1" applyFill="1" applyBorder="1" applyAlignment="1" applyProtection="1">
      <alignment horizontal="center"/>
      <protection locked="0"/>
    </xf>
    <xf numFmtId="169" fontId="64" fillId="7" borderId="35" xfId="6" applyNumberFormat="1" applyFont="1" applyFill="1" applyBorder="1" applyAlignment="1">
      <alignment horizontal="center"/>
    </xf>
    <xf numFmtId="0" fontId="13" fillId="0" borderId="0" xfId="6" applyFont="1" applyAlignment="1">
      <alignment horizontal="left" wrapText="1"/>
    </xf>
    <xf numFmtId="8" fontId="38" fillId="8" borderId="51" xfId="6" applyNumberFormat="1" applyFont="1" applyFill="1" applyBorder="1" applyAlignment="1">
      <alignment horizontal="right" vertical="center"/>
    </xf>
    <xf numFmtId="8" fontId="38" fillId="8" borderId="52" xfId="6" applyNumberFormat="1" applyFont="1" applyFill="1" applyBorder="1" applyAlignment="1">
      <alignment horizontal="right" vertical="center"/>
    </xf>
    <xf numFmtId="8" fontId="38" fillId="8" borderId="53" xfId="6" applyNumberFormat="1" applyFont="1" applyFill="1" applyBorder="1" applyAlignment="1">
      <alignment horizontal="right" vertical="center"/>
    </xf>
    <xf numFmtId="8" fontId="38" fillId="8" borderId="54" xfId="6" applyNumberFormat="1" applyFont="1" applyFill="1" applyBorder="1" applyAlignment="1">
      <alignment horizontal="right" vertical="center"/>
    </xf>
    <xf numFmtId="0" fontId="60" fillId="0" borderId="27" xfId="6" applyFont="1" applyBorder="1" applyAlignment="1">
      <alignment horizontal="center" vertical="center" textRotation="90" wrapText="1"/>
    </xf>
    <xf numFmtId="0" fontId="60" fillId="0" borderId="9" xfId="6" applyFont="1" applyBorder="1" applyAlignment="1">
      <alignment horizontal="center" vertical="center" textRotation="90" wrapText="1"/>
    </xf>
    <xf numFmtId="0" fontId="2" fillId="7" borderId="35" xfId="6" applyFill="1" applyBorder="1" applyAlignment="1" applyProtection="1">
      <alignment horizontal="center"/>
      <protection locked="0"/>
    </xf>
    <xf numFmtId="0" fontId="20" fillId="0" borderId="0" xfId="6" applyFont="1" applyAlignment="1">
      <alignment horizontal="right" vertical="center" wrapText="1"/>
    </xf>
    <xf numFmtId="0" fontId="36" fillId="3" borderId="14" xfId="6" applyFont="1" applyFill="1" applyBorder="1" applyAlignment="1">
      <alignment horizontal="left" vertical="center" wrapText="1"/>
    </xf>
    <xf numFmtId="0" fontId="36" fillId="3" borderId="15" xfId="6" applyFont="1" applyFill="1" applyBorder="1" applyAlignment="1">
      <alignment horizontal="left" vertical="center" wrapText="1"/>
    </xf>
    <xf numFmtId="0" fontId="36" fillId="3" borderId="16" xfId="6" applyFont="1" applyFill="1" applyBorder="1" applyAlignment="1">
      <alignment horizontal="left" vertical="center" wrapText="1"/>
    </xf>
    <xf numFmtId="2" fontId="50" fillId="9" borderId="14" xfId="6" applyNumberFormat="1" applyFont="1" applyFill="1" applyBorder="1" applyAlignment="1">
      <alignment horizontal="center" vertical="center" wrapText="1"/>
    </xf>
    <xf numFmtId="2" fontId="50" fillId="9" borderId="15" xfId="6" applyNumberFormat="1" applyFont="1" applyFill="1" applyBorder="1" applyAlignment="1">
      <alignment horizontal="center" vertical="center" wrapText="1"/>
    </xf>
    <xf numFmtId="2" fontId="50" fillId="9" borderId="16" xfId="6" applyNumberFormat="1" applyFont="1" applyFill="1" applyBorder="1" applyAlignment="1">
      <alignment horizontal="center" vertical="center" wrapText="1"/>
    </xf>
    <xf numFmtId="44" fontId="36" fillId="10" borderId="30" xfId="3" applyFont="1" applyFill="1" applyBorder="1" applyAlignment="1" applyProtection="1">
      <alignment horizontal="center" vertical="center"/>
    </xf>
    <xf numFmtId="44" fontId="36" fillId="10" borderId="31" xfId="3" applyFont="1" applyFill="1" applyBorder="1" applyAlignment="1" applyProtection="1">
      <alignment horizontal="center" vertical="center"/>
    </xf>
    <xf numFmtId="0" fontId="36" fillId="10" borderId="14" xfId="6" applyFont="1" applyFill="1" applyBorder="1" applyAlignment="1">
      <alignment horizontal="left" vertical="center" wrapText="1"/>
    </xf>
    <xf numFmtId="0" fontId="36" fillId="10" borderId="15" xfId="6" applyFont="1" applyFill="1" applyBorder="1" applyAlignment="1">
      <alignment horizontal="left" vertical="center" wrapText="1"/>
    </xf>
    <xf numFmtId="0" fontId="36" fillId="10" borderId="16" xfId="6" applyFont="1" applyFill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/>
    </xf>
    <xf numFmtId="4" fontId="7" fillId="0" borderId="15" xfId="6" applyNumberFormat="1" applyFont="1" applyBorder="1" applyAlignment="1">
      <alignment horizontal="center"/>
    </xf>
    <xf numFmtId="4" fontId="7" fillId="0" borderId="16" xfId="6" applyNumberFormat="1" applyFont="1" applyBorder="1" applyAlignment="1">
      <alignment horizontal="center"/>
    </xf>
    <xf numFmtId="0" fontId="22" fillId="0" borderId="4" xfId="6" applyFont="1" applyBorder="1" applyAlignment="1">
      <alignment horizontal="right" vertical="center"/>
    </xf>
    <xf numFmtId="0" fontId="21" fillId="0" borderId="4" xfId="6" applyFont="1" applyBorder="1" applyAlignment="1">
      <alignment horizontal="right" vertical="center"/>
    </xf>
    <xf numFmtId="2" fontId="36" fillId="10" borderId="25" xfId="6" applyNumberFormat="1" applyFont="1" applyFill="1" applyBorder="1" applyAlignment="1">
      <alignment horizontal="center" vertical="center"/>
    </xf>
    <xf numFmtId="2" fontId="36" fillId="10" borderId="5" xfId="6" applyNumberFormat="1" applyFont="1" applyFill="1" applyBorder="1" applyAlignment="1">
      <alignment horizontal="center" vertical="center"/>
    </xf>
    <xf numFmtId="2" fontId="36" fillId="10" borderId="23" xfId="6" applyNumberFormat="1" applyFont="1" applyFill="1" applyBorder="1" applyAlignment="1">
      <alignment horizontal="center" vertical="center"/>
    </xf>
    <xf numFmtId="2" fontId="36" fillId="10" borderId="12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6" xfId="6" applyFont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 vertical="center" wrapText="1"/>
    </xf>
    <xf numFmtId="4" fontId="7" fillId="0" borderId="15" xfId="6" applyNumberFormat="1" applyFont="1" applyBorder="1" applyAlignment="1">
      <alignment horizontal="center" vertical="center" wrapText="1"/>
    </xf>
    <xf numFmtId="4" fontId="7" fillId="0" borderId="16" xfId="6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62" xfId="0" applyFont="1" applyFill="1" applyBorder="1" applyAlignment="1" applyProtection="1">
      <alignment horizontal="center" vertical="center" wrapText="1"/>
      <protection locked="0"/>
    </xf>
    <xf numFmtId="0" fontId="81" fillId="11" borderId="1" xfId="6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left" vertical="center" wrapText="1" indent="1"/>
    </xf>
    <xf numFmtId="0" fontId="7" fillId="4" borderId="17" xfId="6" applyFont="1" applyFill="1" applyBorder="1" applyAlignment="1">
      <alignment horizontal="left" vertical="center" wrapText="1" indent="1"/>
    </xf>
    <xf numFmtId="2" fontId="79" fillId="0" borderId="43" xfId="6" applyNumberFormat="1" applyFont="1" applyBorder="1" applyAlignment="1" applyProtection="1">
      <alignment horizontal="left" vertical="top"/>
      <protection locked="0"/>
    </xf>
    <xf numFmtId="2" fontId="79" fillId="0" borderId="44" xfId="6" applyNumberFormat="1" applyFont="1" applyBorder="1" applyAlignment="1" applyProtection="1">
      <alignment horizontal="left" vertical="top"/>
      <protection locked="0"/>
    </xf>
    <xf numFmtId="2" fontId="79" fillId="0" borderId="45" xfId="6" applyNumberFormat="1" applyFont="1" applyBorder="1" applyAlignment="1" applyProtection="1">
      <alignment horizontal="left" vertical="top"/>
      <protection locked="0"/>
    </xf>
    <xf numFmtId="2" fontId="79" fillId="0" borderId="46" xfId="6" applyNumberFormat="1" applyFont="1" applyBorder="1" applyAlignment="1" applyProtection="1">
      <alignment horizontal="left" vertical="top"/>
      <protection locked="0"/>
    </xf>
    <xf numFmtId="2" fontId="79" fillId="0" borderId="0" xfId="6" applyNumberFormat="1" applyFont="1" applyAlignment="1" applyProtection="1">
      <alignment horizontal="left" vertical="top"/>
      <protection locked="0"/>
    </xf>
    <xf numFmtId="2" fontId="79" fillId="0" borderId="47" xfId="6" applyNumberFormat="1" applyFont="1" applyBorder="1" applyAlignment="1" applyProtection="1">
      <alignment horizontal="left" vertical="top"/>
      <protection locked="0"/>
    </xf>
    <xf numFmtId="2" fontId="79" fillId="0" borderId="48" xfId="6" applyNumberFormat="1" applyFont="1" applyBorder="1" applyAlignment="1" applyProtection="1">
      <alignment horizontal="left" vertical="top"/>
      <protection locked="0"/>
    </xf>
    <xf numFmtId="2" fontId="79" fillId="0" borderId="49" xfId="6" applyNumberFormat="1" applyFont="1" applyBorder="1" applyAlignment="1" applyProtection="1">
      <alignment horizontal="left" vertical="top"/>
      <protection locked="0"/>
    </xf>
    <xf numFmtId="2" fontId="79" fillId="0" borderId="50" xfId="6" applyNumberFormat="1" applyFont="1" applyBorder="1" applyAlignment="1" applyProtection="1">
      <alignment horizontal="left" vertical="top"/>
      <protection locked="0"/>
    </xf>
    <xf numFmtId="0" fontId="7" fillId="0" borderId="14" xfId="6" applyFont="1" applyBorder="1" applyAlignment="1">
      <alignment horizontal="center"/>
    </xf>
    <xf numFmtId="0" fontId="7" fillId="0" borderId="16" xfId="6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62" xfId="0" applyNumberFormat="1" applyFont="1" applyBorder="1" applyAlignment="1">
      <alignment horizontal="right" vertical="center"/>
    </xf>
    <xf numFmtId="2" fontId="80" fillId="0" borderId="40" xfId="6" applyNumberFormat="1" applyFont="1" applyBorder="1" applyAlignment="1">
      <alignment horizontal="left" vertical="top" indent="1"/>
    </xf>
    <xf numFmtId="2" fontId="80" fillId="0" borderId="41" xfId="6" applyNumberFormat="1" applyFont="1" applyBorder="1" applyAlignment="1">
      <alignment horizontal="left" vertical="top" indent="1"/>
    </xf>
    <xf numFmtId="2" fontId="80" fillId="0" borderId="42" xfId="6" applyNumberFormat="1" applyFont="1" applyBorder="1" applyAlignment="1">
      <alignment horizontal="left" vertical="top" indent="1"/>
    </xf>
    <xf numFmtId="0" fontId="36" fillId="9" borderId="14" xfId="6" applyFont="1" applyFill="1" applyBorder="1" applyAlignment="1">
      <alignment horizontal="center" vertical="center" wrapText="1"/>
    </xf>
    <xf numFmtId="0" fontId="36" fillId="9" borderId="15" xfId="6" applyFont="1" applyFill="1" applyBorder="1" applyAlignment="1">
      <alignment horizontal="center" vertical="center" wrapText="1"/>
    </xf>
    <xf numFmtId="0" fontId="36" fillId="9" borderId="16" xfId="6" applyFont="1" applyFill="1" applyBorder="1" applyAlignment="1">
      <alignment horizontal="center" vertical="center" wrapText="1"/>
    </xf>
    <xf numFmtId="0" fontId="60" fillId="4" borderId="30" xfId="6" applyFont="1" applyFill="1" applyBorder="1" applyAlignment="1">
      <alignment horizontal="center" vertical="center" textRotation="90"/>
    </xf>
    <xf numFmtId="0" fontId="60" fillId="4" borderId="31" xfId="6" applyFont="1" applyFill="1" applyBorder="1" applyAlignment="1">
      <alignment horizontal="center" vertical="center" textRotation="90"/>
    </xf>
    <xf numFmtId="0" fontId="61" fillId="4" borderId="24" xfId="6" applyFont="1" applyFill="1" applyBorder="1" applyAlignment="1">
      <alignment horizontal="center" vertical="center" wrapText="1"/>
    </xf>
    <xf numFmtId="0" fontId="61" fillId="4" borderId="28" xfId="6" applyFont="1" applyFill="1" applyBorder="1" applyAlignment="1">
      <alignment horizontal="center" vertical="center" wrapText="1"/>
    </xf>
    <xf numFmtId="0" fontId="61" fillId="4" borderId="29" xfId="6" applyFont="1" applyFill="1" applyBorder="1" applyAlignment="1">
      <alignment horizontal="center" vertical="center" wrapText="1"/>
    </xf>
    <xf numFmtId="0" fontId="61" fillId="13" borderId="29" xfId="6" applyFont="1" applyFill="1" applyBorder="1" applyAlignment="1">
      <alignment horizontal="center" vertical="center" wrapText="1"/>
    </xf>
    <xf numFmtId="0" fontId="61" fillId="13" borderId="28" xfId="6" applyFont="1" applyFill="1" applyBorder="1" applyAlignment="1">
      <alignment horizontal="center" vertical="center" wrapText="1"/>
    </xf>
    <xf numFmtId="14" fontId="61" fillId="0" borderId="13" xfId="6" applyNumberFormat="1" applyFont="1" applyBorder="1" applyAlignment="1">
      <alignment horizontal="center" vertical="center"/>
    </xf>
    <xf numFmtId="14" fontId="61" fillId="0" borderId="17" xfId="6" applyNumberFormat="1" applyFont="1" applyBorder="1" applyAlignment="1">
      <alignment horizontal="center" vertical="center"/>
    </xf>
    <xf numFmtId="14" fontId="61" fillId="0" borderId="2" xfId="6" applyNumberFormat="1" applyFont="1" applyBorder="1" applyAlignment="1">
      <alignment horizontal="center" vertical="center"/>
    </xf>
    <xf numFmtId="14" fontId="61" fillId="0" borderId="19" xfId="6" applyNumberFormat="1" applyFont="1" applyBorder="1" applyAlignment="1">
      <alignment horizontal="center" vertical="center"/>
    </xf>
    <xf numFmtId="1" fontId="61" fillId="0" borderId="2" xfId="6" applyNumberFormat="1" applyFont="1" applyBorder="1" applyAlignment="1">
      <alignment horizontal="center" vertical="center"/>
    </xf>
    <xf numFmtId="1" fontId="61" fillId="0" borderId="19" xfId="6" applyNumberFormat="1" applyFont="1" applyBorder="1" applyAlignment="1">
      <alignment horizontal="center" vertical="center"/>
    </xf>
    <xf numFmtId="1" fontId="61" fillId="13" borderId="2" xfId="6" applyNumberFormat="1" applyFont="1" applyFill="1" applyBorder="1" applyAlignment="1">
      <alignment horizontal="center" vertical="center"/>
    </xf>
    <xf numFmtId="1" fontId="61" fillId="13" borderId="19" xfId="6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/>
    </xf>
    <xf numFmtId="0" fontId="7" fillId="0" borderId="17" xfId="6" applyFont="1" applyBorder="1" applyAlignment="1">
      <alignment horizontal="center"/>
    </xf>
    <xf numFmtId="0" fontId="18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82" fillId="4" borderId="1" xfId="6" applyFont="1" applyFill="1" applyBorder="1" applyAlignment="1">
      <alignment horizontal="center" vertical="center" wrapText="1"/>
    </xf>
    <xf numFmtId="0" fontId="83" fillId="4" borderId="1" xfId="6" applyFont="1" applyFill="1" applyBorder="1" applyAlignment="1">
      <alignment horizontal="center" vertical="center" wrapText="1"/>
    </xf>
    <xf numFmtId="0" fontId="95" fillId="0" borderId="0" xfId="0" applyFont="1"/>
  </cellXfs>
  <cellStyles count="7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2 2" xfId="6" xr:uid="{00000000-0005-0000-0000-000005000000}"/>
    <cellStyle name="Normal 3" xfId="5" xr:uid="{00000000-0005-0000-0000-000006000000}"/>
  </cellStyles>
  <dxfs count="6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9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18" dropStyle="combo" dx="16" fmlaLink="$N$26" fmlaRange="'LISTE DES GRADES ET CATEGORIES'!$C$4:$C$20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</a:t>
          </a:r>
          <a:r>
            <a:rPr lang="fr-FR" sz="1200" b="1" u="sng"/>
            <a:t>grade actuel </a:t>
          </a:r>
          <a:r>
            <a:rPr lang="fr-FR" sz="1200" b="1"/>
            <a:t>de l'agent ou de sa </a:t>
          </a:r>
          <a:r>
            <a:rPr lang="fr-FR" sz="1200" b="1" u="sng"/>
            <a:t>catégorie actuelle</a:t>
          </a:r>
          <a:r>
            <a:rPr lang="fr-FR" sz="1200" b="1" u="none"/>
            <a:t> </a:t>
          </a:r>
          <a:r>
            <a:rPr lang="fr-FR" sz="1200" b="1"/>
            <a:t>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205BFB0-D020-4FCE-B8F1-2EF199CBF543}">
      <dgm:prSet phldrT="[Texte]" custT="1"/>
      <dgm:spPr/>
      <dgm:t>
        <a:bodyPr/>
        <a:lstStyle/>
        <a:p>
          <a:pPr algn="l"/>
          <a:r>
            <a:rPr lang="fr-FR" sz="1200" b="0"/>
            <a:t>Renseigner une durée de formation </a:t>
          </a:r>
          <a:r>
            <a:rPr lang="fr-FR" sz="1200" b="1" i="1">
              <a:solidFill>
                <a:srgbClr val="0070C0"/>
              </a:solidFill>
            </a:rPr>
            <a:t>supérieure ou égale à 52 jours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847FB562-4A93-469A-BA85-AE3873158FA8}" type="parTrans" cxnId="{B727E5EE-2993-49DA-A64A-9054A4350C31}">
      <dgm:prSet/>
      <dgm:spPr/>
      <dgm:t>
        <a:bodyPr/>
        <a:lstStyle/>
        <a:p>
          <a:endParaRPr lang="fr-FR"/>
        </a:p>
      </dgm:t>
    </dgm:pt>
    <dgm:pt modelId="{D3D912BF-3990-4C39-9930-0CDF6A41C4DE}" type="sibTrans" cxnId="{B727E5EE-2993-49DA-A64A-9054A4350C31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2EE39102-A52B-4B59-ABE2-87F4063FB11D}" type="presOf" srcId="{198C77A3-8F0A-489D-BF8C-080FA81713E6}" destId="{E52B1864-E74F-4AEC-B3A2-000CBFCC1621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93A8EF19-5AE4-47F6-8C14-DAFFCBDEB88C}" type="presOf" srcId="{6738F964-C909-42CE-90BF-5B4A737A8A62}" destId="{A7B2428F-928C-4C0A-840E-900EEDB47DAE}" srcOrd="0" destOrd="0" presId="urn:microsoft.com/office/officeart/2005/8/layout/chevron2"/>
    <dgm:cxn modelId="{F5DE7A25-FE4A-4D4A-9B61-AF2BF1A09B13}" srcId="{E69CA84B-A1F4-4FB6-99F6-412E559B54A4}" destId="{963B53E6-CCCD-4839-A0D3-AABC7037921F}" srcOrd="2" destOrd="0" parTransId="{B72A4EFD-089A-448F-9829-B5A42B14A821}" sibTransId="{38DCE237-1064-470C-9661-28A52C378825}"/>
    <dgm:cxn modelId="{53F4C939-65FC-4398-9EC2-BDA58F6E8B6F}" type="presOf" srcId="{2452E9CA-4AC3-4A4C-9168-3DF25FDAE736}" destId="{79925444-AD10-4A8C-B872-85049F03E743}" srcOrd="0" destOrd="2" presId="urn:microsoft.com/office/officeart/2005/8/layout/chevron2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DC44D03F-B7C1-4AC8-9CB6-D51F820F19C5}" type="presOf" srcId="{615974C0-1AD6-442A-B89F-A3BA3F3207A3}" destId="{F4B50221-A637-4A65-B378-05DBD3A04739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EAE2BE73-3051-4283-B5DE-016CD7291C37}" type="presOf" srcId="{CEF64B6C-BF8D-4B84-9072-B439048AA0EE}" destId="{3F67DAC8-8BFB-4117-B05F-7155967EABDE}" srcOrd="0" destOrd="0" presId="urn:microsoft.com/office/officeart/2005/8/layout/chevron2"/>
    <dgm:cxn modelId="{26D49A57-95AF-4C06-8C91-06154B0C904F}" type="presOf" srcId="{285FB580-1844-4AC1-8DFA-17A3D2F2E385}" destId="{C620CE46-FD91-48F3-A54F-AC44FBCADF06}" srcOrd="0" destOrd="0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63CCE17B-9CB6-43C8-A48C-9D60D1CA7788}" type="presOf" srcId="{62BD4A1F-188F-4E2A-BC8C-14069AC4EC8D}" destId="{E52B1864-E74F-4AEC-B3A2-000CBFCC1621}" srcOrd="0" destOrd="1" presId="urn:microsoft.com/office/officeart/2005/8/layout/chevron2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C7C6C890-6732-4EB1-954A-723B6D1F0019}" type="presOf" srcId="{1ED577AD-8111-41FD-8865-68838F17F98D}" destId="{92D6D2D4-E44A-410C-8ED5-43447928F5BD}" srcOrd="0" destOrd="0" presId="urn:microsoft.com/office/officeart/2005/8/layout/chevron2"/>
    <dgm:cxn modelId="{D0E62E9C-F206-43B1-9EE3-8E3E6333E889}" type="presOf" srcId="{608DE6E1-9B32-46EA-B0B5-0CC5CD4B07A7}" destId="{477A4118-54A4-4272-9D09-AA87FF29D262}" srcOrd="0" destOrd="0" presId="urn:microsoft.com/office/officeart/2005/8/layout/chevron2"/>
    <dgm:cxn modelId="{24F3FBA8-6685-46BF-99A7-F932C27C27E7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B35F55B0-3896-4377-87A9-DC84E87CA436}" type="presOf" srcId="{A7802C13-F51E-4315-9A76-018C820C8CA5}" destId="{5AC2748C-321B-4D46-9EAF-56048E5DB915}" srcOrd="0" destOrd="0" presId="urn:microsoft.com/office/officeart/2005/8/layout/chevron2"/>
    <dgm:cxn modelId="{2C6CB9B7-D088-4777-8261-4420B5755E7E}" type="presOf" srcId="{F205BFB0-D020-4FCE-B8F1-2EF199CBF543}" destId="{477A4118-54A4-4272-9D09-AA87FF29D262}" srcOrd="0" destOrd="1" presId="urn:microsoft.com/office/officeart/2005/8/layout/chevron2"/>
    <dgm:cxn modelId="{645355C4-C882-47D2-B2CA-19EE4390F4C1}" type="presOf" srcId="{805B6760-4789-46C9-B3CE-0DA7748E7706}" destId="{79925444-AD10-4A8C-B872-85049F03E743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1264EBD6-3FEF-4741-9934-E598E637C354}" type="presOf" srcId="{E69CA84B-A1F4-4FB6-99F6-412E559B54A4}" destId="{EE63EF1C-9285-4E35-A6BD-4D03A084D6AF}" srcOrd="0" destOrd="0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C34D4DE0-92B9-45DE-BED5-D2D716C2E910}" type="presOf" srcId="{E11134A8-A5A5-4469-9DF3-319B705AD774}" destId="{E52B1864-E74F-4AEC-B3A2-000CBFCC1621}" srcOrd="0" destOrd="2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B727E5EE-2993-49DA-A64A-9054A4350C31}" srcId="{E69CA84B-A1F4-4FB6-99F6-412E559B54A4}" destId="{F205BFB0-D020-4FCE-B8F1-2EF199CBF543}" srcOrd="1" destOrd="0" parTransId="{847FB562-4A93-469A-BA85-AE3873158FA8}" sibTransId="{D3D912BF-3990-4C39-9930-0CDF6A41C4DE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3CB105F3-9971-4E94-B1BF-7C037E0FD91D}" type="presOf" srcId="{202D05B4-2081-4654-9937-AD56BCC905CC}" destId="{79925444-AD10-4A8C-B872-85049F03E743}" srcOrd="0" destOrd="1" presId="urn:microsoft.com/office/officeart/2005/8/layout/chevron2"/>
    <dgm:cxn modelId="{57DA21FA-7503-4641-8089-B5189D3815F7}" type="presOf" srcId="{963B53E6-CCCD-4839-A0D3-AABC7037921F}" destId="{477A4118-54A4-4272-9D09-AA87FF29D262}" srcOrd="0" destOrd="2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FAA86DCA-C15D-46BF-AF85-39F980A6B149}" type="presParOf" srcId="{F4B50221-A637-4A65-B378-05DBD3A04739}" destId="{FB0B2A73-F772-4983-BFAE-DBCB673B7207}" srcOrd="0" destOrd="0" presId="urn:microsoft.com/office/officeart/2005/8/layout/chevron2"/>
    <dgm:cxn modelId="{E301FA49-3B7B-4D23-8A5C-53A753A029FD}" type="presParOf" srcId="{FB0B2A73-F772-4983-BFAE-DBCB673B7207}" destId="{C620CE46-FD91-48F3-A54F-AC44FBCADF06}" srcOrd="0" destOrd="0" presId="urn:microsoft.com/office/officeart/2005/8/layout/chevron2"/>
    <dgm:cxn modelId="{D7CF2C0B-24F5-4DA0-B944-AD04346DAF05}" type="presParOf" srcId="{FB0B2A73-F772-4983-BFAE-DBCB673B7207}" destId="{E52B1864-E74F-4AEC-B3A2-000CBFCC1621}" srcOrd="1" destOrd="0" presId="urn:microsoft.com/office/officeart/2005/8/layout/chevron2"/>
    <dgm:cxn modelId="{6539FBBE-8342-46C4-9F14-2B8553D4BBF7}" type="presParOf" srcId="{F4B50221-A637-4A65-B378-05DBD3A04739}" destId="{26C73E86-30C0-4C72-A18E-B4257FB2D9D8}" srcOrd="1" destOrd="0" presId="urn:microsoft.com/office/officeart/2005/8/layout/chevron2"/>
    <dgm:cxn modelId="{28F0011B-9A3E-496D-9262-8992242B3512}" type="presParOf" srcId="{F4B50221-A637-4A65-B378-05DBD3A04739}" destId="{29E5BD8F-C09D-4318-A170-75664C13DC81}" srcOrd="2" destOrd="0" presId="urn:microsoft.com/office/officeart/2005/8/layout/chevron2"/>
    <dgm:cxn modelId="{92CB477E-A0DE-4E33-971E-1FD2A65C0792}" type="presParOf" srcId="{29E5BD8F-C09D-4318-A170-75664C13DC81}" destId="{5AC2748C-321B-4D46-9EAF-56048E5DB915}" srcOrd="0" destOrd="0" presId="urn:microsoft.com/office/officeart/2005/8/layout/chevron2"/>
    <dgm:cxn modelId="{6E4B41F6-9700-4739-8C44-AB9707F83704}" type="presParOf" srcId="{29E5BD8F-C09D-4318-A170-75664C13DC81}" destId="{3BBC7223-7A70-41C0-A5DC-4FECE640656B}" srcOrd="1" destOrd="0" presId="urn:microsoft.com/office/officeart/2005/8/layout/chevron2"/>
    <dgm:cxn modelId="{53CCEADD-CB40-4A77-B10C-1D177154942F}" type="presParOf" srcId="{F4B50221-A637-4A65-B378-05DBD3A04739}" destId="{69354C6E-BF9A-401B-9D7F-894101687E4E}" srcOrd="3" destOrd="0" presId="urn:microsoft.com/office/officeart/2005/8/layout/chevron2"/>
    <dgm:cxn modelId="{86135F54-5094-4CA5-BB58-FAE28812E608}" type="presParOf" srcId="{F4B50221-A637-4A65-B378-05DBD3A04739}" destId="{A9383344-C529-4F4F-9540-413C33CAEA3F}" srcOrd="4" destOrd="0" presId="urn:microsoft.com/office/officeart/2005/8/layout/chevron2"/>
    <dgm:cxn modelId="{08CA29A3-DF2A-40DC-BFD8-DCE8D926D64F}" type="presParOf" srcId="{A9383344-C529-4F4F-9540-413C33CAEA3F}" destId="{EE63EF1C-9285-4E35-A6BD-4D03A084D6AF}" srcOrd="0" destOrd="0" presId="urn:microsoft.com/office/officeart/2005/8/layout/chevron2"/>
    <dgm:cxn modelId="{161DD65D-7188-45AD-BE1B-EE88BB5B5407}" type="presParOf" srcId="{A9383344-C529-4F4F-9540-413C33CAEA3F}" destId="{477A4118-54A4-4272-9D09-AA87FF29D262}" srcOrd="1" destOrd="0" presId="urn:microsoft.com/office/officeart/2005/8/layout/chevron2"/>
    <dgm:cxn modelId="{C080B2C0-9ADF-4B30-938D-0736F75256A5}" type="presParOf" srcId="{F4B50221-A637-4A65-B378-05DBD3A04739}" destId="{7E2D1B57-568A-4629-BA4D-010C952E6341}" srcOrd="5" destOrd="0" presId="urn:microsoft.com/office/officeart/2005/8/layout/chevron2"/>
    <dgm:cxn modelId="{8F4B09FD-7E42-4A1E-BC36-6564100362BC}" type="presParOf" srcId="{F4B50221-A637-4A65-B378-05DBD3A04739}" destId="{918F2392-E2E3-4512-8878-029318726DDB}" srcOrd="6" destOrd="0" presId="urn:microsoft.com/office/officeart/2005/8/layout/chevron2"/>
    <dgm:cxn modelId="{BDE1C6C7-C1B2-40E6-A208-A4E941B986A7}" type="presParOf" srcId="{918F2392-E2E3-4512-8878-029318726DDB}" destId="{A7B2428F-928C-4C0A-840E-900EEDB47DAE}" srcOrd="0" destOrd="0" presId="urn:microsoft.com/office/officeart/2005/8/layout/chevron2"/>
    <dgm:cxn modelId="{74F4B94F-7B6B-40BD-B655-01DAA3A1E6AF}" type="presParOf" srcId="{918F2392-E2E3-4512-8878-029318726DDB}" destId="{79925444-AD10-4A8C-B872-85049F03E743}" srcOrd="1" destOrd="0" presId="urn:microsoft.com/office/officeart/2005/8/layout/chevron2"/>
    <dgm:cxn modelId="{52A925BF-A771-4098-9409-2BBC721D6D8E}" type="presParOf" srcId="{F4B50221-A637-4A65-B378-05DBD3A04739}" destId="{580CADC0-D7B0-4C23-9AB8-1CD41507F98D}" srcOrd="7" destOrd="0" presId="urn:microsoft.com/office/officeart/2005/8/layout/chevron2"/>
    <dgm:cxn modelId="{E511A714-43A1-403B-92AB-C9E4834A47A9}" type="presParOf" srcId="{F4B50221-A637-4A65-B378-05DBD3A04739}" destId="{4E5DFDC9-4C27-4857-A1CB-B741ADCD2461}" srcOrd="8" destOrd="0" presId="urn:microsoft.com/office/officeart/2005/8/layout/chevron2"/>
    <dgm:cxn modelId="{9F163B21-09D5-4E83-AB49-314AD28FED6C}" type="presParOf" srcId="{4E5DFDC9-4C27-4857-A1CB-B741ADCD2461}" destId="{3F67DAC8-8BFB-4117-B05F-7155967EABDE}" srcOrd="0" destOrd="0" presId="urn:microsoft.com/office/officeart/2005/8/layout/chevron2"/>
    <dgm:cxn modelId="{47B453CE-1F6B-4234-98F5-F65A2AA6F30C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9166CC1B-5E40-4EE7-B8B8-E6175481D38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D26806B-FBA1-4300-8E15-34D88937A54F}" type="presOf" srcId="{615974C0-1AD6-442A-B89F-A3BA3F3207A3}" destId="{F4B50221-A637-4A65-B378-05DBD3A04739}" srcOrd="0" destOrd="0" presId="urn:microsoft.com/office/officeart/2005/8/layout/chevron2"/>
    <dgm:cxn modelId="{DDC09082-75CE-49FC-95E1-2C5B1CEA5F86}" type="presOf" srcId="{62BD4A1F-188F-4E2A-BC8C-14069AC4EC8D}" destId="{E52B1864-E74F-4AEC-B3A2-000CBFCC1621}" srcOrd="0" destOrd="1" presId="urn:microsoft.com/office/officeart/2005/8/layout/chevron2"/>
    <dgm:cxn modelId="{5CEC0D8F-E958-4AED-994D-D21FA408EDED}" type="presOf" srcId="{A7802C13-F51E-4315-9A76-018C820C8CA5}" destId="{5AC2748C-321B-4D46-9EAF-56048E5DB915}" srcOrd="0" destOrd="0" presId="urn:microsoft.com/office/officeart/2005/8/layout/chevron2"/>
    <dgm:cxn modelId="{DFFB6BAC-8517-4363-81CA-5A9C748A01B2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85C651C8-7111-4491-B526-6C5556DADAA6}" type="presOf" srcId="{285FB580-1844-4AC1-8DFA-17A3D2F2E385}" destId="{C620CE46-FD91-48F3-A54F-AC44FBCADF06}" srcOrd="0" destOrd="0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0B2389D5-9F58-444C-B55F-3D3B8E599FF5}" type="presParOf" srcId="{F4B50221-A637-4A65-B378-05DBD3A04739}" destId="{FB0B2A73-F772-4983-BFAE-DBCB673B7207}" srcOrd="0" destOrd="0" presId="urn:microsoft.com/office/officeart/2005/8/layout/chevron2"/>
    <dgm:cxn modelId="{51038CFB-55E6-4765-934F-D6FED65D6B2B}" type="presParOf" srcId="{FB0B2A73-F772-4983-BFAE-DBCB673B7207}" destId="{C620CE46-FD91-48F3-A54F-AC44FBCADF06}" srcOrd="0" destOrd="0" presId="urn:microsoft.com/office/officeart/2005/8/layout/chevron2"/>
    <dgm:cxn modelId="{B2C216A1-3009-42A1-98A1-B4FD410EAA0E}" type="presParOf" srcId="{FB0B2A73-F772-4983-BFAE-DBCB673B7207}" destId="{E52B1864-E74F-4AEC-B3A2-000CBFCC1621}" srcOrd="1" destOrd="0" presId="urn:microsoft.com/office/officeart/2005/8/layout/chevron2"/>
    <dgm:cxn modelId="{782EEAD9-2884-41B9-B9CA-171DCDE49E5D}" type="presParOf" srcId="{F4B50221-A637-4A65-B378-05DBD3A04739}" destId="{26C73E86-30C0-4C72-A18E-B4257FB2D9D8}" srcOrd="1" destOrd="0" presId="urn:microsoft.com/office/officeart/2005/8/layout/chevron2"/>
    <dgm:cxn modelId="{7695EEFE-7231-4E30-AF6E-6E62A1FF4ED9}" type="presParOf" srcId="{F4B50221-A637-4A65-B378-05DBD3A04739}" destId="{29E5BD8F-C09D-4318-A170-75664C13DC81}" srcOrd="2" destOrd="0" presId="urn:microsoft.com/office/officeart/2005/8/layout/chevron2"/>
    <dgm:cxn modelId="{B78A141F-C457-44A0-ACB4-452940E86753}" type="presParOf" srcId="{29E5BD8F-C09D-4318-A170-75664C13DC81}" destId="{5AC2748C-321B-4D46-9EAF-56048E5DB915}" srcOrd="0" destOrd="0" presId="urn:microsoft.com/office/officeart/2005/8/layout/chevron2"/>
    <dgm:cxn modelId="{183FA97F-3FF0-4A50-9221-D6F94ECB9EBC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9716" y="215182"/>
          <a:ext cx="1398111" cy="978677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2" y="494804"/>
        <a:ext cx="978677" cy="419434"/>
      </dsp:txXfrm>
    </dsp:sp>
    <dsp:sp modelId="{E52B1864-E74F-4AEC-B3A2-000CBFCC1621}">
      <dsp:nvSpPr>
        <dsp:cNvPr id="0" name=""/>
        <dsp:cNvSpPr/>
      </dsp:nvSpPr>
      <dsp:spPr>
        <a:xfrm rot="5400000">
          <a:off x="3463714" y="-2479571"/>
          <a:ext cx="909250" cy="5879324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78677" y="49852"/>
        <a:ext cx="5834938" cy="820478"/>
      </dsp:txXfrm>
    </dsp:sp>
    <dsp:sp modelId="{5AC2748C-321B-4D46-9EAF-56048E5DB915}">
      <dsp:nvSpPr>
        <dsp:cNvPr id="0" name=""/>
        <dsp:cNvSpPr/>
      </dsp:nvSpPr>
      <dsp:spPr>
        <a:xfrm rot="5400000">
          <a:off x="-209716" y="1498840"/>
          <a:ext cx="1398111" cy="978677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2" y="1778462"/>
        <a:ext cx="978677" cy="419434"/>
      </dsp:txXfrm>
    </dsp:sp>
    <dsp:sp modelId="{3BBC7223-7A70-41C0-A5DC-4FECE640656B}">
      <dsp:nvSpPr>
        <dsp:cNvPr id="0" name=""/>
        <dsp:cNvSpPr/>
      </dsp:nvSpPr>
      <dsp:spPr>
        <a:xfrm rot="5400000">
          <a:off x="3463953" y="-1196151"/>
          <a:ext cx="908772" cy="5879324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78678" y="1333487"/>
        <a:ext cx="5834961" cy="820046"/>
      </dsp:txXfrm>
    </dsp:sp>
    <dsp:sp modelId="{EE63EF1C-9285-4E35-A6BD-4D03A084D6AF}">
      <dsp:nvSpPr>
        <dsp:cNvPr id="0" name=""/>
        <dsp:cNvSpPr/>
      </dsp:nvSpPr>
      <dsp:spPr>
        <a:xfrm rot="5400000">
          <a:off x="-209716" y="2782499"/>
          <a:ext cx="1398111" cy="978677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2" y="3062121"/>
        <a:ext cx="978677" cy="419434"/>
      </dsp:txXfrm>
    </dsp:sp>
    <dsp:sp modelId="{477A4118-54A4-4272-9D09-AA87FF29D262}">
      <dsp:nvSpPr>
        <dsp:cNvPr id="0" name=""/>
        <dsp:cNvSpPr/>
      </dsp:nvSpPr>
      <dsp:spPr>
        <a:xfrm rot="5400000">
          <a:off x="3463953" y="87506"/>
          <a:ext cx="908772" cy="5879324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/>
            <a:t>Renseigner une durée de formation </a:t>
          </a:r>
          <a:r>
            <a:rPr lang="fr-FR" sz="1200" b="1" i="1" kern="1200">
              <a:solidFill>
                <a:srgbClr val="0070C0"/>
              </a:solidFill>
            </a:rPr>
            <a:t>supérieure ou égale à 52 jours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fr-FR" sz="1200" b="1" kern="1200"/>
        </a:p>
      </dsp:txBody>
      <dsp:txXfrm rot="-5400000">
        <a:off x="978678" y="2617145"/>
        <a:ext cx="5834961" cy="820046"/>
      </dsp:txXfrm>
    </dsp:sp>
    <dsp:sp modelId="{A7B2428F-928C-4C0A-840E-900EEDB47DAE}">
      <dsp:nvSpPr>
        <dsp:cNvPr id="0" name=""/>
        <dsp:cNvSpPr/>
      </dsp:nvSpPr>
      <dsp:spPr>
        <a:xfrm rot="5400000">
          <a:off x="-209716" y="4066158"/>
          <a:ext cx="1398111" cy="978677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2" y="4345780"/>
        <a:ext cx="978677" cy="419434"/>
      </dsp:txXfrm>
    </dsp:sp>
    <dsp:sp modelId="{79925444-AD10-4A8C-B872-85049F03E743}">
      <dsp:nvSpPr>
        <dsp:cNvPr id="0" name=""/>
        <dsp:cNvSpPr/>
      </dsp:nvSpPr>
      <dsp:spPr>
        <a:xfrm rot="5400000">
          <a:off x="3463953" y="1371165"/>
          <a:ext cx="908772" cy="5879324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Sélection du </a:t>
          </a:r>
          <a:r>
            <a:rPr lang="fr-FR" sz="1200" b="1" u="sng" kern="1200"/>
            <a:t>grade actuel </a:t>
          </a:r>
          <a:r>
            <a:rPr lang="fr-FR" sz="1200" b="1" kern="1200"/>
            <a:t>de l'agent ou de sa </a:t>
          </a:r>
          <a:r>
            <a:rPr lang="fr-FR" sz="1200" b="1" u="sng" kern="1200"/>
            <a:t>catégorie actuelle</a:t>
          </a:r>
          <a:r>
            <a:rPr lang="fr-FR" sz="1200" b="1" u="none" kern="1200"/>
            <a:t> </a:t>
          </a:r>
          <a:r>
            <a:rPr lang="fr-FR" sz="1200" b="1" kern="1200"/>
            <a:t>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78678" y="3900804"/>
        <a:ext cx="5834961" cy="820046"/>
      </dsp:txXfrm>
    </dsp:sp>
    <dsp:sp modelId="{3F67DAC8-8BFB-4117-B05F-7155967EABDE}">
      <dsp:nvSpPr>
        <dsp:cNvPr id="0" name=""/>
        <dsp:cNvSpPr/>
      </dsp:nvSpPr>
      <dsp:spPr>
        <a:xfrm rot="5400000">
          <a:off x="-209716" y="5349816"/>
          <a:ext cx="1398111" cy="978677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2" y="5629438"/>
        <a:ext cx="978677" cy="419434"/>
      </dsp:txXfrm>
    </dsp:sp>
    <dsp:sp modelId="{92D6D2D4-E44A-410C-8ED5-43447928F5BD}">
      <dsp:nvSpPr>
        <dsp:cNvPr id="0" name=""/>
        <dsp:cNvSpPr/>
      </dsp:nvSpPr>
      <dsp:spPr>
        <a:xfrm rot="5400000">
          <a:off x="3463953" y="2654824"/>
          <a:ext cx="908772" cy="5879324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78678" y="5184463"/>
        <a:ext cx="5834961" cy="8200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5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7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6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209550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161925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180975</xdr:rowOff>
        </xdr:from>
        <xdr:to>
          <xdr:col>2</xdr:col>
          <xdr:colOff>0</xdr:colOff>
          <xdr:row>34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161925</xdr:rowOff>
        </xdr:from>
        <xdr:to>
          <xdr:col>2</xdr:col>
          <xdr:colOff>0</xdr:colOff>
          <xdr:row>36</xdr:row>
          <xdr:rowOff>161925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74</xdr:row>
      <xdr:rowOff>124559</xdr:rowOff>
    </xdr:from>
    <xdr:to>
      <xdr:col>2</xdr:col>
      <xdr:colOff>417634</xdr:colOff>
      <xdr:row>76</xdr:row>
      <xdr:rowOff>65302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11" y="13030934"/>
          <a:ext cx="1621448" cy="264593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7" name="Zone de text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2089" y="161192"/>
          <a:ext cx="2012608" cy="6823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8" name="Zone de text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2480" y="912885"/>
          <a:ext cx="2009042" cy="186446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9" name="Zone de text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480" y="1146321"/>
          <a:ext cx="2009042" cy="21048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Dont CURSUS PARTIELS EP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65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&gt; (ou) = à 52 jours</a:t>
          </a:r>
          <a:endParaRPr lang="fr-FR" sz="165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5251"/>
          <a:ext cx="1999905" cy="526806"/>
        </a:xfrm>
        <a:prstGeom prst="rect">
          <a:avLst/>
        </a:prstGeom>
      </xdr:spPr>
    </xdr:pic>
    <xdr:clientData/>
  </xdr:twoCellAnchor>
  <xdr:twoCellAnchor editAs="oneCell">
    <xdr:from>
      <xdr:col>5</xdr:col>
      <xdr:colOff>153336</xdr:colOff>
      <xdr:row>44</xdr:row>
      <xdr:rowOff>51289</xdr:rowOff>
    </xdr:from>
    <xdr:to>
      <xdr:col>6</xdr:col>
      <xdr:colOff>840646</xdr:colOff>
      <xdr:row>47</xdr:row>
      <xdr:rowOff>58617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82" y="7634654"/>
          <a:ext cx="1859618" cy="549520"/>
        </a:xfrm>
        <a:prstGeom prst="rect">
          <a:avLst/>
        </a:prstGeom>
      </xdr:spPr>
    </xdr:pic>
    <xdr:clientData/>
  </xdr:twoCellAnchor>
  <xdr:twoCellAnchor editAs="oneCell">
    <xdr:from>
      <xdr:col>1</xdr:col>
      <xdr:colOff>131885</xdr:colOff>
      <xdr:row>44</xdr:row>
      <xdr:rowOff>95248</xdr:rowOff>
    </xdr:from>
    <xdr:to>
      <xdr:col>1</xdr:col>
      <xdr:colOff>476252</xdr:colOff>
      <xdr:row>46</xdr:row>
      <xdr:rowOff>109904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66" y="7678613"/>
          <a:ext cx="344367" cy="344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8</xdr:row>
      <xdr:rowOff>85723</xdr:rowOff>
    </xdr:from>
    <xdr:to>
      <xdr:col>8</xdr:col>
      <xdr:colOff>257175</xdr:colOff>
      <xdr:row>41</xdr:row>
      <xdr:rowOff>38100</xdr:rowOff>
    </xdr:to>
    <xdr:graphicFrame macro="">
      <xdr:nvGraphicFramePr>
        <xdr:cNvPr id="3" name="Diagramm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1304925</xdr:colOff>
          <xdr:row>24</xdr:row>
          <xdr:rowOff>95250</xdr:rowOff>
        </xdr:from>
        <xdr:to>
          <xdr:col>16</xdr:col>
          <xdr:colOff>85725</xdr:colOff>
          <xdr:row>26</xdr:row>
          <xdr:rowOff>28575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111843</xdr:colOff>
      <xdr:row>0</xdr:row>
      <xdr:rowOff>66675</xdr:rowOff>
    </xdr:from>
    <xdr:to>
      <xdr:col>2</xdr:col>
      <xdr:colOff>480691</xdr:colOff>
      <xdr:row>3</xdr:row>
      <xdr:rowOff>76200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66675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149748</xdr:rowOff>
    </xdr:from>
    <xdr:to>
      <xdr:col>10</xdr:col>
      <xdr:colOff>578597</xdr:colOff>
      <xdr:row>5</xdr:row>
      <xdr:rowOff>148628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6355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1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565121"/>
          <a:ext cx="8415601" cy="323972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22</xdr:row>
      <xdr:rowOff>79512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05225"/>
          <a:ext cx="571499" cy="565287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70808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5047000"/>
          <a:ext cx="571499" cy="557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66294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305425" y="129254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857250</xdr:colOff>
          <xdr:row>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114300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5619750" y="13506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3257550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827078</xdr:colOff>
      <xdr:row>1</xdr:row>
      <xdr:rowOff>409575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074853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D20" totalsRowShown="0" headerRowDxfId="5">
  <autoFilter ref="B3:D20" xr:uid="{00000000-0009-0000-0100-000001000000}"/>
  <sortState xmlns:xlrd2="http://schemas.microsoft.com/office/spreadsheetml/2017/richdata2" ref="B4:D20">
    <sortCondition ref="C4"/>
  </sortState>
  <tableColumns count="3">
    <tableColumn id="1" xr3:uid="{00000000-0010-0000-0000-000001000000}" name="Numéro ligne"/>
    <tableColumn id="2" xr3:uid="{00000000-0010-0000-0000-000002000000}" name="Grades ou Catégories" dataDxfId="4"/>
    <tableColumn id="3" xr3:uid="{00000000-0010-0000-0000-000003000000}" name="Montant mensuel du forfait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I74"/>
  <sheetViews>
    <sheetView zoomScale="130" zoomScaleNormal="130" workbookViewId="0">
      <pane xSplit="1" ySplit="7" topLeftCell="B50" activePane="bottomRight" state="frozen"/>
      <selection activeCell="C10" sqref="C10"/>
      <selection pane="topRight" activeCell="C10" sqref="C10"/>
      <selection pane="bottomLeft" activeCell="C10" sqref="C10"/>
      <selection pane="bottomRight" activeCell="H55" sqref="H55"/>
    </sheetView>
  </sheetViews>
  <sheetFormatPr baseColWidth="10" defaultRowHeight="12.75"/>
  <cols>
    <col min="1" max="1" width="3.140625" style="11" customWidth="1"/>
    <col min="2" max="2" width="18.7109375" style="11" customWidth="1"/>
    <col min="3" max="3" width="15.85546875" style="11" customWidth="1"/>
    <col min="4" max="4" width="13.140625" style="11" customWidth="1"/>
    <col min="5" max="5" width="20.28515625" style="11" customWidth="1"/>
    <col min="6" max="8" width="17.5703125" style="11" customWidth="1"/>
    <col min="9" max="16384" width="11.42578125" style="11"/>
  </cols>
  <sheetData>
    <row r="1" spans="1:9" ht="13.5" thickBot="1"/>
    <row r="2" spans="1:9" ht="16.5" thickTop="1" thickBot="1">
      <c r="F2" s="12" t="s">
        <v>112</v>
      </c>
      <c r="G2" s="13" t="s">
        <v>113</v>
      </c>
      <c r="H2" s="14"/>
    </row>
    <row r="3" spans="1:9" ht="13.5" thickTop="1">
      <c r="G3" s="15"/>
    </row>
    <row r="4" spans="1:9">
      <c r="F4" s="16"/>
      <c r="G4" s="17"/>
      <c r="H4" s="17"/>
    </row>
    <row r="5" spans="1:9">
      <c r="F5" s="16"/>
      <c r="G5" s="15"/>
      <c r="H5" s="15"/>
    </row>
    <row r="6" spans="1:9" ht="13.5" thickBot="1">
      <c r="D6" s="18" t="s">
        <v>28</v>
      </c>
      <c r="E6" s="19"/>
      <c r="F6" s="19"/>
      <c r="G6" s="19"/>
      <c r="H6" s="19"/>
    </row>
    <row r="7" spans="1:9" ht="13.5" thickBot="1">
      <c r="D7" s="20" t="s">
        <v>114</v>
      </c>
      <c r="G7" s="21" t="s">
        <v>115</v>
      </c>
      <c r="H7" s="218"/>
    </row>
    <row r="8" spans="1:9" ht="13.5" thickBot="1">
      <c r="D8" s="20" t="s">
        <v>42</v>
      </c>
      <c r="G8" s="272"/>
      <c r="H8" s="272"/>
    </row>
    <row r="9" spans="1:9" ht="13.5" thickBot="1">
      <c r="D9" s="22" t="s">
        <v>116</v>
      </c>
      <c r="G9" s="272"/>
      <c r="H9" s="272"/>
    </row>
    <row r="10" spans="1:9" ht="13.5" thickBot="1">
      <c r="D10" s="23" t="s">
        <v>29</v>
      </c>
      <c r="G10" s="272"/>
      <c r="H10" s="272"/>
    </row>
    <row r="11" spans="1:9">
      <c r="D11" s="22"/>
      <c r="G11" s="25"/>
      <c r="H11" s="25"/>
    </row>
    <row r="12" spans="1:9" ht="13.5" thickBot="1">
      <c r="D12" s="23" t="s">
        <v>43</v>
      </c>
      <c r="G12" s="272"/>
      <c r="H12" s="272"/>
      <c r="I12" s="24"/>
    </row>
    <row r="13" spans="1:9" ht="13.5" thickBot="1">
      <c r="D13" s="22" t="s">
        <v>117</v>
      </c>
      <c r="G13" s="272"/>
      <c r="H13" s="272"/>
      <c r="I13" s="25"/>
    </row>
    <row r="14" spans="1:9" ht="13.5" customHeight="1" thickBot="1">
      <c r="D14" s="23" t="s">
        <v>118</v>
      </c>
      <c r="G14" s="272"/>
      <c r="H14" s="272"/>
      <c r="I14" s="26"/>
    </row>
    <row r="15" spans="1:9" ht="13.5" customHeight="1"/>
    <row r="16" spans="1:9">
      <c r="A16" s="27"/>
      <c r="B16" s="28"/>
    </row>
    <row r="17" spans="1:8">
      <c r="A17" s="27"/>
      <c r="E17" s="25"/>
    </row>
    <row r="18" spans="1:8">
      <c r="A18" s="27"/>
      <c r="D18" s="24"/>
      <c r="E18" s="24"/>
      <c r="G18" s="24"/>
      <c r="H18" s="24"/>
    </row>
    <row r="19" spans="1:8">
      <c r="A19" s="27"/>
      <c r="C19" s="29"/>
      <c r="D19" s="25"/>
      <c r="E19" s="29"/>
      <c r="F19" s="25"/>
      <c r="G19" s="231"/>
      <c r="H19" s="231"/>
    </row>
    <row r="20" spans="1:8" ht="15">
      <c r="A20" s="27"/>
      <c r="C20" s="232"/>
      <c r="D20" s="232"/>
      <c r="E20" s="25"/>
      <c r="F20" s="26"/>
      <c r="G20" s="26"/>
    </row>
    <row r="21" spans="1:8" ht="13.5" thickBot="1">
      <c r="B21" s="30" t="s">
        <v>30</v>
      </c>
      <c r="C21" s="19"/>
      <c r="D21" s="19"/>
      <c r="E21" s="19"/>
      <c r="F21" s="19"/>
      <c r="G21" s="19"/>
      <c r="H21" s="19"/>
    </row>
    <row r="22" spans="1:8" ht="16.5" thickTop="1" thickBot="1">
      <c r="B22" s="28" t="s">
        <v>119</v>
      </c>
      <c r="C22" s="273"/>
      <c r="D22" s="273"/>
      <c r="F22" s="31" t="s">
        <v>120</v>
      </c>
      <c r="G22" s="31"/>
      <c r="H22" s="14"/>
    </row>
    <row r="23" spans="1:8" ht="13.5" thickBot="1">
      <c r="A23" s="254"/>
      <c r="B23" s="28" t="s">
        <v>121</v>
      </c>
      <c r="C23" s="274"/>
      <c r="D23" s="274"/>
      <c r="E23" s="25"/>
    </row>
    <row r="24" spans="1:8" ht="13.5" thickBot="1">
      <c r="A24" s="254"/>
      <c r="B24" s="11" t="s">
        <v>122</v>
      </c>
      <c r="C24" s="25"/>
      <c r="D24" s="233"/>
      <c r="E24" s="25"/>
      <c r="F24" s="15" t="s">
        <v>123</v>
      </c>
      <c r="H24" s="234"/>
    </row>
    <row r="25" spans="1:8" ht="13.5" thickBot="1">
      <c r="A25" s="254"/>
      <c r="B25" s="11" t="s">
        <v>31</v>
      </c>
      <c r="C25" s="25"/>
      <c r="D25" s="233"/>
      <c r="E25" s="25"/>
      <c r="F25" s="11" t="s">
        <v>32</v>
      </c>
      <c r="H25" s="234"/>
    </row>
    <row r="26" spans="1:8" ht="13.5" thickBot="1">
      <c r="A26" s="254"/>
      <c r="E26" s="25"/>
      <c r="F26" s="11" t="s">
        <v>124</v>
      </c>
      <c r="H26" s="234"/>
    </row>
    <row r="27" spans="1:8" ht="16.5" thickTop="1" thickBot="1">
      <c r="A27" s="254"/>
      <c r="B27" s="31" t="s">
        <v>163</v>
      </c>
      <c r="C27" s="275"/>
      <c r="D27" s="276"/>
      <c r="F27" s="11" t="s">
        <v>109</v>
      </c>
      <c r="H27" s="234"/>
    </row>
    <row r="28" spans="1:8" ht="12.75" customHeight="1" thickTop="1">
      <c r="A28" s="254"/>
      <c r="E28" s="32"/>
    </row>
    <row r="29" spans="1:8">
      <c r="A29" s="254"/>
    </row>
    <row r="30" spans="1:8" ht="13.5" customHeight="1" thickBot="1">
      <c r="A30" s="33"/>
      <c r="B30" s="11" t="s">
        <v>110</v>
      </c>
      <c r="E30" s="233"/>
    </row>
    <row r="31" spans="1:8" ht="13.5" thickBot="1">
      <c r="A31" s="33"/>
      <c r="B31" s="11" t="s">
        <v>44</v>
      </c>
      <c r="E31" s="233"/>
      <c r="F31" s="255"/>
      <c r="G31" s="255"/>
    </row>
    <row r="32" spans="1:8" ht="16.5" customHeight="1" thickBot="1">
      <c r="A32" s="33"/>
      <c r="B32" s="15" t="s">
        <v>81</v>
      </c>
      <c r="E32" s="233"/>
      <c r="F32" s="255"/>
      <c r="G32" s="255"/>
      <c r="H32" s="242"/>
    </row>
    <row r="33" spans="1:8" ht="13.5" thickBot="1">
      <c r="A33" s="33"/>
      <c r="B33" s="11" t="s">
        <v>45</v>
      </c>
      <c r="E33" s="233"/>
      <c r="F33" s="34"/>
      <c r="G33" s="34"/>
    </row>
    <row r="34" spans="1:8" ht="15" customHeight="1" thickBot="1">
      <c r="A34" s="35"/>
      <c r="B34" s="36" t="s">
        <v>46</v>
      </c>
      <c r="E34" s="11" t="s">
        <v>125</v>
      </c>
      <c r="G34" s="272"/>
      <c r="H34" s="272"/>
    </row>
    <row r="35" spans="1:8" ht="15" customHeight="1" thickBot="1">
      <c r="A35" s="35"/>
      <c r="B35" s="36" t="s">
        <v>47</v>
      </c>
      <c r="E35" s="37" t="s">
        <v>126</v>
      </c>
      <c r="F35" s="25"/>
      <c r="G35" s="272"/>
      <c r="H35" s="272"/>
    </row>
    <row r="36" spans="1:8" ht="15" customHeight="1" thickBot="1">
      <c r="A36" s="35"/>
      <c r="B36" s="36" t="s">
        <v>127</v>
      </c>
      <c r="E36" s="268"/>
      <c r="F36" s="268"/>
      <c r="G36" s="268"/>
      <c r="H36" s="268"/>
    </row>
    <row r="37" spans="1:8" ht="15" customHeight="1" thickBot="1">
      <c r="A37" s="35"/>
      <c r="B37" s="36" t="s">
        <v>128</v>
      </c>
      <c r="C37" s="38" t="s">
        <v>129</v>
      </c>
      <c r="E37" s="11" t="s">
        <v>130</v>
      </c>
      <c r="F37" s="25"/>
      <c r="G37" s="39" t="s">
        <v>131</v>
      </c>
      <c r="H37" s="235"/>
    </row>
    <row r="38" spans="1:8" ht="13.5" thickBot="1">
      <c r="A38" s="33"/>
      <c r="B38" s="256" t="s">
        <v>132</v>
      </c>
      <c r="C38" s="256"/>
      <c r="D38" s="256"/>
      <c r="E38" s="11" t="s">
        <v>133</v>
      </c>
      <c r="F38" s="25"/>
      <c r="G38" s="39" t="s">
        <v>131</v>
      </c>
      <c r="H38" s="235"/>
    </row>
    <row r="39" spans="1:8" ht="13.5" thickBot="1">
      <c r="A39" s="33"/>
      <c r="E39" s="11" t="s">
        <v>151</v>
      </c>
      <c r="F39" s="25"/>
      <c r="G39" s="39" t="s">
        <v>131</v>
      </c>
      <c r="H39" s="235"/>
    </row>
    <row r="40" spans="1:8">
      <c r="A40" s="33"/>
    </row>
    <row r="41" spans="1:8" ht="13.5" thickBot="1">
      <c r="A41" s="33"/>
      <c r="B41" s="30" t="s">
        <v>134</v>
      </c>
      <c r="C41" s="19"/>
      <c r="D41" s="40"/>
      <c r="E41" s="19"/>
      <c r="F41" s="19"/>
      <c r="G41" s="41"/>
      <c r="H41" s="19"/>
    </row>
    <row r="42" spans="1:8" ht="13.5" thickBot="1">
      <c r="A42" s="254"/>
      <c r="B42" s="257" t="s">
        <v>58</v>
      </c>
      <c r="C42" s="257"/>
      <c r="D42" s="269"/>
      <c r="E42" s="269"/>
      <c r="F42" s="269"/>
      <c r="G42" s="269"/>
    </row>
    <row r="43" spans="1:8" ht="13.5" thickBot="1">
      <c r="A43" s="254"/>
      <c r="B43" s="15" t="s">
        <v>57</v>
      </c>
      <c r="C43" s="15"/>
      <c r="D43" s="234"/>
      <c r="E43" s="15" t="s">
        <v>49</v>
      </c>
      <c r="G43" s="234"/>
    </row>
    <row r="44" spans="1:8" ht="13.5" thickBot="1">
      <c r="A44" s="254"/>
      <c r="B44" s="11" t="s">
        <v>48</v>
      </c>
      <c r="C44" s="15"/>
      <c r="D44" s="234"/>
      <c r="E44" s="42"/>
      <c r="F44" s="42"/>
      <c r="G44" s="42"/>
    </row>
    <row r="45" spans="1:8" ht="12.75" customHeight="1">
      <c r="A45" s="254"/>
      <c r="B45" s="264" t="s">
        <v>147</v>
      </c>
      <c r="C45" s="264"/>
      <c r="D45" s="264"/>
      <c r="E45" s="265"/>
      <c r="F45" s="215"/>
      <c r="G45" s="215"/>
      <c r="H45" s="216" t="s">
        <v>148</v>
      </c>
    </row>
    <row r="46" spans="1:8" ht="13.5" thickBot="1">
      <c r="A46" s="254"/>
      <c r="B46" s="264"/>
      <c r="C46" s="264"/>
      <c r="D46" s="264"/>
      <c r="E46" s="265"/>
      <c r="F46" s="215"/>
      <c r="G46" s="215"/>
      <c r="H46" s="217" t="s">
        <v>149</v>
      </c>
    </row>
    <row r="47" spans="1:8" ht="16.5" thickTop="1" thickBot="1">
      <c r="A47" s="254"/>
      <c r="B47" s="264"/>
      <c r="C47" s="264"/>
      <c r="D47" s="264"/>
      <c r="E47" s="265"/>
      <c r="F47" s="215"/>
      <c r="G47" s="13" t="s">
        <v>113</v>
      </c>
      <c r="H47" s="14"/>
    </row>
    <row r="48" spans="1:8" ht="13.5" thickTop="1">
      <c r="A48" s="254"/>
      <c r="B48" s="266" t="s">
        <v>150</v>
      </c>
      <c r="C48" s="266"/>
      <c r="D48" s="266"/>
      <c r="E48" s="267"/>
    </row>
    <row r="49" spans="1:9" ht="13.5" thickBot="1">
      <c r="A49" s="254"/>
      <c r="B49" s="28" t="s">
        <v>33</v>
      </c>
      <c r="D49" s="258"/>
      <c r="E49" s="258"/>
      <c r="F49" s="258"/>
      <c r="G49" s="258"/>
      <c r="H49" s="258"/>
    </row>
    <row r="50" spans="1:9" ht="13.5" thickBot="1">
      <c r="A50" s="254"/>
      <c r="B50" s="28"/>
      <c r="C50" s="28"/>
      <c r="D50" s="28"/>
      <c r="E50" s="28"/>
      <c r="F50" s="28"/>
      <c r="G50" s="28"/>
      <c r="H50" s="28"/>
    </row>
    <row r="51" spans="1:9" ht="13.5" thickBot="1">
      <c r="A51" s="254"/>
      <c r="B51" s="43" t="s">
        <v>50</v>
      </c>
      <c r="D51" s="272"/>
      <c r="E51" s="272"/>
      <c r="F51" s="12" t="s">
        <v>80</v>
      </c>
      <c r="G51" s="270"/>
      <c r="H51" s="271"/>
      <c r="I51" s="32"/>
    </row>
    <row r="52" spans="1:9" ht="13.5" thickBot="1">
      <c r="A52" s="254"/>
      <c r="B52" s="11" t="s">
        <v>79</v>
      </c>
      <c r="D52" s="272"/>
      <c r="E52" s="272"/>
      <c r="F52" s="228"/>
      <c r="G52" s="244"/>
      <c r="H52" s="245"/>
      <c r="I52" s="32"/>
    </row>
    <row r="53" spans="1:9" ht="13.5" thickBot="1">
      <c r="A53" s="254"/>
      <c r="D53" s="272"/>
      <c r="E53" s="272"/>
      <c r="G53" s="25"/>
      <c r="I53" s="32"/>
    </row>
    <row r="54" spans="1:9" ht="14.25" thickTop="1" thickBot="1">
      <c r="A54" s="254"/>
      <c r="D54" s="25"/>
      <c r="F54" s="28" t="s">
        <v>169</v>
      </c>
      <c r="G54" s="13" t="s">
        <v>113</v>
      </c>
      <c r="H54" s="44"/>
      <c r="I54" s="32"/>
    </row>
    <row r="55" spans="1:9" ht="14.25" thickTop="1" thickBot="1">
      <c r="A55" s="254"/>
      <c r="B55" s="246" t="s">
        <v>168</v>
      </c>
      <c r="C55" s="247"/>
      <c r="D55" s="247"/>
      <c r="E55" s="247"/>
      <c r="F55" s="28" t="s">
        <v>170</v>
      </c>
      <c r="G55" s="13" t="s">
        <v>113</v>
      </c>
      <c r="H55" s="44"/>
      <c r="I55" s="32"/>
    </row>
    <row r="56" spans="1:9" ht="14.25" thickTop="1" thickBot="1">
      <c r="A56" s="254"/>
      <c r="B56" s="243"/>
      <c r="C56" s="45"/>
      <c r="D56" s="25"/>
      <c r="G56" s="32"/>
    </row>
    <row r="57" spans="1:9" ht="16.5" thickTop="1" thickBot="1">
      <c r="A57" s="254"/>
      <c r="B57" s="259" t="s">
        <v>82</v>
      </c>
      <c r="C57" s="260"/>
      <c r="D57" s="260"/>
      <c r="E57" s="260"/>
      <c r="F57" s="260"/>
      <c r="G57" s="260"/>
      <c r="H57" s="219">
        <f>'DETAIL PARTIE FINANCEE ETS'!E15</f>
        <v>0</v>
      </c>
    </row>
    <row r="58" spans="1:9" ht="15.75" thickTop="1">
      <c r="A58" s="254"/>
      <c r="B58" s="46"/>
      <c r="C58" s="46"/>
      <c r="D58" s="46"/>
      <c r="E58" s="46"/>
      <c r="G58" s="47"/>
      <c r="H58" s="48"/>
    </row>
    <row r="59" spans="1:9" ht="15">
      <c r="A59" s="254"/>
      <c r="B59" s="261" t="s">
        <v>135</v>
      </c>
      <c r="C59" s="261"/>
      <c r="D59" s="261"/>
      <c r="E59" s="261"/>
      <c r="F59" s="261"/>
      <c r="G59" s="261"/>
      <c r="H59" s="261"/>
    </row>
    <row r="60" spans="1:9">
      <c r="A60" s="254"/>
      <c r="B60" s="262" t="s">
        <v>56</v>
      </c>
      <c r="C60" s="49" t="s">
        <v>34</v>
      </c>
      <c r="D60" s="49" t="s">
        <v>25</v>
      </c>
      <c r="E60" s="49" t="s">
        <v>35</v>
      </c>
      <c r="F60" s="49" t="s">
        <v>36</v>
      </c>
      <c r="G60" s="49" t="s">
        <v>37</v>
      </c>
      <c r="H60" s="49" t="s">
        <v>20</v>
      </c>
    </row>
    <row r="61" spans="1:9" ht="15">
      <c r="A61" s="254"/>
      <c r="B61" s="263"/>
      <c r="C61" s="50" t="str">
        <f>IF(ISBLANK('CALCUL SALAIRES'!M21),"",'CALCUL SALAIRES'!M21)</f>
        <v/>
      </c>
      <c r="D61" s="50" t="str">
        <f>IF(ISBLANK('CALCUL SALAIRES'!N21),"",'CALCUL SALAIRES'!N21)</f>
        <v/>
      </c>
      <c r="E61" s="51">
        <f>'ENSEIGNEMENT ORGANISME'!L11</f>
        <v>0</v>
      </c>
      <c r="F61" s="1">
        <f>'DEPLACEMENT REPAS HEBERGEMENT'!K65</f>
        <v>0</v>
      </c>
      <c r="G61" s="52">
        <f>'CALCUL SALAIRES'!N37</f>
        <v>0</v>
      </c>
      <c r="H61" s="52">
        <f>SUM(E61:G61)</f>
        <v>0</v>
      </c>
    </row>
    <row r="62" spans="1:9" ht="15">
      <c r="A62" s="254"/>
      <c r="B62" s="53" t="s">
        <v>20</v>
      </c>
      <c r="C62" s="54"/>
      <c r="D62" s="54"/>
      <c r="E62" s="52">
        <f>SUM(E61:E61)</f>
        <v>0</v>
      </c>
      <c r="F62" s="52">
        <f>SUM(F61:F61)</f>
        <v>0</v>
      </c>
      <c r="G62" s="52">
        <f>SUM(G61:G61)</f>
        <v>0</v>
      </c>
      <c r="H62" s="2">
        <f>SUM(H61:H61)</f>
        <v>0</v>
      </c>
    </row>
    <row r="63" spans="1:9" ht="15.75" thickBot="1">
      <c r="A63" s="33"/>
      <c r="B63" s="55"/>
      <c r="E63" s="56"/>
      <c r="F63" s="56"/>
      <c r="G63" s="56"/>
      <c r="H63" s="4"/>
    </row>
    <row r="64" spans="1:9" ht="16.5" thickTop="1" thickBot="1">
      <c r="A64" s="33"/>
      <c r="B64" s="248" t="s">
        <v>83</v>
      </c>
      <c r="C64" s="249"/>
      <c r="D64" s="249"/>
      <c r="E64" s="249"/>
      <c r="F64" s="249"/>
      <c r="G64" s="249"/>
      <c r="H64" s="57">
        <f>H62-H57</f>
        <v>0</v>
      </c>
    </row>
    <row r="65" spans="1:8" ht="13.5" thickTop="1"/>
    <row r="66" spans="1:8">
      <c r="B66" s="250" t="s">
        <v>66</v>
      </c>
      <c r="C66" s="250"/>
      <c r="D66" s="250"/>
      <c r="E66" s="250"/>
      <c r="F66" s="250"/>
      <c r="G66" s="251" t="s">
        <v>51</v>
      </c>
      <c r="H66" s="251"/>
    </row>
    <row r="67" spans="1:8" ht="15" customHeight="1">
      <c r="B67" s="250"/>
      <c r="C67" s="250"/>
      <c r="D67" s="250"/>
      <c r="E67" s="250"/>
      <c r="F67" s="250"/>
      <c r="G67" s="251"/>
      <c r="H67" s="251"/>
    </row>
    <row r="68" spans="1:8" ht="12.75" customHeight="1">
      <c r="B68" s="250"/>
      <c r="C68" s="250"/>
      <c r="D68" s="250"/>
      <c r="E68" s="250"/>
      <c r="F68" s="250"/>
      <c r="G68" s="251"/>
      <c r="H68" s="251"/>
    </row>
    <row r="69" spans="1:8">
      <c r="B69" s="250"/>
      <c r="C69" s="250"/>
      <c r="D69" s="250"/>
      <c r="E69" s="250"/>
      <c r="F69" s="250"/>
    </row>
    <row r="70" spans="1:8" ht="15">
      <c r="B70" s="58" t="s">
        <v>78</v>
      </c>
      <c r="C70" s="58"/>
      <c r="D70" s="252"/>
      <c r="E70" s="252"/>
      <c r="F70" s="252"/>
    </row>
    <row r="71" spans="1:8" ht="15">
      <c r="B71" s="58" t="s">
        <v>52</v>
      </c>
      <c r="C71" s="253"/>
      <c r="D71" s="252"/>
      <c r="E71" s="58" t="s">
        <v>53</v>
      </c>
      <c r="F71" s="236"/>
    </row>
    <row r="72" spans="1:8" ht="15">
      <c r="B72" s="58" t="s">
        <v>77</v>
      </c>
      <c r="C72" s="58"/>
      <c r="D72" s="58"/>
      <c r="E72" s="58"/>
      <c r="F72" s="58"/>
    </row>
    <row r="73" spans="1:8" ht="15">
      <c r="B73" s="58"/>
      <c r="C73" s="58"/>
      <c r="D73" s="58"/>
      <c r="E73" s="58"/>
      <c r="F73" s="58"/>
    </row>
    <row r="74" spans="1:8">
      <c r="A74" s="59"/>
      <c r="B74" s="59"/>
      <c r="C74" s="59"/>
      <c r="D74" s="59"/>
      <c r="E74" s="59"/>
      <c r="F74" s="59"/>
      <c r="G74" s="59"/>
      <c r="H74" s="59"/>
    </row>
  </sheetData>
  <sheetProtection algorithmName="SHA-512" hashValue="KLln0QaBX8sXVHtddv6EwNcvVGf+8wyqS1v3vmHUenqRKvBVPUDNxQ4oocYJUOniL5SedM0xZ19GEcmrQ0+Hlw==" saltValue="4gu/4dVhSHOipsfcvfpAcA==" spinCount="100000" sheet="1" objects="1" scenarios="1" selectLockedCells="1"/>
  <mergeCells count="34">
    <mergeCell ref="D53:E53"/>
    <mergeCell ref="G14:H14"/>
    <mergeCell ref="C22:D22"/>
    <mergeCell ref="C23:D23"/>
    <mergeCell ref="G34:H34"/>
    <mergeCell ref="G35:H35"/>
    <mergeCell ref="C27:D27"/>
    <mergeCell ref="D52:E52"/>
    <mergeCell ref="G8:H8"/>
    <mergeCell ref="G9:H9"/>
    <mergeCell ref="G10:H10"/>
    <mergeCell ref="G12:H12"/>
    <mergeCell ref="G13:H13"/>
    <mergeCell ref="C71:D71"/>
    <mergeCell ref="A23:A29"/>
    <mergeCell ref="F31:G32"/>
    <mergeCell ref="B38:D38"/>
    <mergeCell ref="A42:A62"/>
    <mergeCell ref="B42:C42"/>
    <mergeCell ref="D49:H49"/>
    <mergeCell ref="B57:G57"/>
    <mergeCell ref="B59:H59"/>
    <mergeCell ref="B60:B61"/>
    <mergeCell ref="B45:E47"/>
    <mergeCell ref="B48:E48"/>
    <mergeCell ref="E36:H36"/>
    <mergeCell ref="D42:G42"/>
    <mergeCell ref="G51:H51"/>
    <mergeCell ref="D51:E51"/>
    <mergeCell ref="B55:E55"/>
    <mergeCell ref="B64:G64"/>
    <mergeCell ref="B66:F69"/>
    <mergeCell ref="G66:H68"/>
    <mergeCell ref="D70:F70"/>
  </mergeCells>
  <dataValidations count="1">
    <dataValidation allowBlank="1" showInputMessage="1" showErrorMessage="1" promptTitle="Vigilance" prompt="- le RNCP recense le descriptif de tous les titres, diplômes et certifcats à fnalité professionnelle._x000a_- le Répertoire spécifique recense des certifcations et habilitations, constitue une source complémentaire d’informations sur les formations certifantes." sqref="H47" xr:uid="{00000000-0002-0000-0000-000000000000}"/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161925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180975</xdr:rowOff>
                  </from>
                  <to>
                    <xdr:col>2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161925</xdr:rowOff>
                  </from>
                  <to>
                    <xdr:col>2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0:Q68"/>
  <sheetViews>
    <sheetView showGridLines="0" tabSelected="1" topLeftCell="A4" zoomScale="85" zoomScaleNormal="85" workbookViewId="0">
      <selection activeCell="O21" sqref="O21"/>
    </sheetView>
  </sheetViews>
  <sheetFormatPr baseColWidth="10" defaultRowHeight="12.75"/>
  <cols>
    <col min="1" max="7" width="11.42578125" style="63"/>
    <col min="8" max="8" width="19.7109375" style="63" customWidth="1"/>
    <col min="9" max="9" width="6.42578125" style="63" customWidth="1"/>
    <col min="10" max="10" width="11.42578125" style="63" customWidth="1"/>
    <col min="11" max="12" width="11.42578125" style="63"/>
    <col min="13" max="14" width="19.85546875" style="63" customWidth="1"/>
    <col min="15" max="15" width="19.7109375" style="63" customWidth="1"/>
    <col min="16" max="16" width="19.85546875" style="63" customWidth="1"/>
    <col min="17" max="17" width="3.28515625" style="63" customWidth="1"/>
    <col min="18" max="18" width="2.28515625" style="63" customWidth="1"/>
    <col min="19" max="16384" width="11.42578125" style="63"/>
  </cols>
  <sheetData>
    <row r="10" spans="10:16" ht="13.5" thickBot="1">
      <c r="J10" s="198" t="s">
        <v>84</v>
      </c>
      <c r="M10" s="287"/>
      <c r="N10" s="287"/>
      <c r="O10" s="287"/>
    </row>
    <row r="12" spans="10:16" ht="13.5" thickBot="1">
      <c r="J12" s="198" t="s">
        <v>144</v>
      </c>
      <c r="M12" s="287"/>
      <c r="N12" s="287"/>
    </row>
    <row r="14" spans="10:16" ht="16.5" thickBot="1">
      <c r="J14" s="198" t="s">
        <v>85</v>
      </c>
      <c r="M14" s="287"/>
      <c r="N14" s="287"/>
      <c r="O14" s="199"/>
      <c r="P14" s="229"/>
    </row>
    <row r="17" spans="10:17" ht="13.5" thickBot="1">
      <c r="J17" s="198" t="s">
        <v>58</v>
      </c>
      <c r="K17" s="198"/>
      <c r="L17" s="198"/>
      <c r="M17" s="287"/>
      <c r="N17" s="287"/>
      <c r="O17" s="287"/>
    </row>
    <row r="18" spans="10:17" ht="27" customHeight="1" thickBot="1">
      <c r="J18" s="198"/>
      <c r="M18" s="200"/>
      <c r="N18" s="200"/>
      <c r="O18" s="200"/>
    </row>
    <row r="19" spans="10:17" ht="16.5" customHeight="1" thickBot="1">
      <c r="J19" s="288"/>
      <c r="K19" s="288"/>
      <c r="L19" s="289" t="s">
        <v>59</v>
      </c>
      <c r="M19" s="290"/>
      <c r="N19" s="290"/>
      <c r="O19" s="291"/>
      <c r="P19" s="201"/>
      <c r="Q19" s="201"/>
    </row>
    <row r="20" spans="10:17" ht="60.75" customHeight="1" thickTop="1" thickBot="1">
      <c r="J20" s="202"/>
      <c r="K20" s="203"/>
      <c r="L20" s="285" t="s">
        <v>62</v>
      </c>
      <c r="M20" s="204" t="s">
        <v>55</v>
      </c>
      <c r="N20" s="204" t="s">
        <v>63</v>
      </c>
      <c r="O20" s="205" t="s">
        <v>158</v>
      </c>
      <c r="P20" s="201"/>
      <c r="Q20" s="206"/>
    </row>
    <row r="21" spans="10:17" ht="33" customHeight="1" thickTop="1" thickBot="1">
      <c r="J21" s="203"/>
      <c r="K21" s="203"/>
      <c r="L21" s="286"/>
      <c r="M21" s="207"/>
      <c r="N21" s="207"/>
      <c r="O21" s="237"/>
      <c r="P21" s="201"/>
      <c r="Q21" s="208"/>
    </row>
    <row r="22" spans="10:17" ht="12.75" customHeight="1" thickTop="1">
      <c r="J22" s="203"/>
      <c r="K22" s="203"/>
      <c r="L22" s="209"/>
      <c r="M22" s="210"/>
      <c r="N22" s="210"/>
      <c r="O22" s="211"/>
      <c r="P22" s="212"/>
      <c r="Q22" s="213"/>
    </row>
    <row r="26" spans="10:17" ht="13.5" thickBot="1">
      <c r="J26" s="198" t="s">
        <v>145</v>
      </c>
      <c r="N26" s="278">
        <v>1</v>
      </c>
      <c r="O26" s="278"/>
      <c r="P26" s="214"/>
    </row>
    <row r="27" spans="10:17">
      <c r="J27" s="198" t="s">
        <v>146</v>
      </c>
    </row>
    <row r="30" spans="10:17" ht="15.75" thickBot="1">
      <c r="J30" s="198" t="s">
        <v>102</v>
      </c>
      <c r="N30" s="279">
        <f>IF(N26=1,0,VLOOKUP(N26,BASE_GRADES,3))</f>
        <v>0</v>
      </c>
      <c r="O30" s="279"/>
    </row>
    <row r="36" spans="1:16" ht="13.5" thickBot="1">
      <c r="J36" s="280" t="s">
        <v>103</v>
      </c>
      <c r="K36" s="280"/>
      <c r="L36" s="280"/>
      <c r="M36" s="280"/>
    </row>
    <row r="37" spans="1:16" ht="12.75" customHeight="1" thickTop="1">
      <c r="J37" s="280"/>
      <c r="K37" s="280"/>
      <c r="L37" s="280"/>
      <c r="M37" s="280"/>
      <c r="N37" s="281">
        <f>IF(N26=1,0,((N30/20)*O21))</f>
        <v>0</v>
      </c>
      <c r="O37" s="282"/>
    </row>
    <row r="38" spans="1:16" ht="13.5" customHeight="1" thickBot="1">
      <c r="J38" s="280"/>
      <c r="K38" s="280"/>
      <c r="L38" s="280"/>
      <c r="M38" s="280"/>
      <c r="N38" s="283"/>
      <c r="O38" s="284"/>
    </row>
    <row r="39" spans="1:16" ht="13.5" thickTop="1"/>
    <row r="43" spans="1: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5" thickBot="1">
      <c r="A45"/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1:16">
      <c r="A46"/>
      <c r="B46" s="277"/>
      <c r="C46" s="277"/>
      <c r="D46" s="277"/>
      <c r="E46" s="277"/>
      <c r="F46" s="277"/>
      <c r="G46" s="277"/>
      <c r="H46"/>
      <c r="I46"/>
      <c r="J46"/>
      <c r="K46"/>
      <c r="L46"/>
      <c r="M46"/>
      <c r="N46"/>
      <c r="O46"/>
      <c r="P46"/>
    </row>
    <row r="47" spans="1:16" ht="15">
      <c r="A47"/>
      <c r="B47"/>
      <c r="C47" s="22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/>
      <c r="B48"/>
      <c r="C48" s="227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</sheetData>
  <sheetProtection algorithmName="SHA-512" hashValue="AvTKbTWVhOqCpsbaWClUkpz5ftQjZl3ISqDSoWVGpAd0/Mn5EB+qzDT6XZLj8Cinel8PTVrBVQaU6cI21rYBnA==" saltValue="QRahvds/gq075OYAhnU/Mg==" spinCount="100000" sheet="1" objects="1" scenarios="1" selectLockedCells="1"/>
  <mergeCells count="12">
    <mergeCell ref="L20:L21"/>
    <mergeCell ref="M10:O10"/>
    <mergeCell ref="M12:N12"/>
    <mergeCell ref="M14:N14"/>
    <mergeCell ref="J19:K19"/>
    <mergeCell ref="L19:O19"/>
    <mergeCell ref="M17:O17"/>
    <mergeCell ref="B46:G46"/>
    <mergeCell ref="N26:O26"/>
    <mergeCell ref="N30:O30"/>
    <mergeCell ref="J36:M38"/>
    <mergeCell ref="N37:O38"/>
  </mergeCells>
  <conditionalFormatting sqref="L20:O21">
    <cfRule type="expression" dxfId="2" priority="1" stopIfTrue="1">
      <formula>$M$17=1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6" r:id="rId4" name="Drop Down 2">
              <controlPr locked="0" defaultSize="0" autoLine="0" autoPict="0">
                <anchor moveWithCells="1">
                  <from>
                    <xdr:col>12</xdr:col>
                    <xdr:colOff>1304925</xdr:colOff>
                    <xdr:row>24</xdr:row>
                    <xdr:rowOff>95250</xdr:rowOff>
                  </from>
                  <to>
                    <xdr:col>16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Q32"/>
  <sheetViews>
    <sheetView showGridLines="0" zoomScale="115" zoomScaleNormal="115" workbookViewId="0">
      <selection activeCell="L8" sqref="L8"/>
    </sheetView>
  </sheetViews>
  <sheetFormatPr baseColWidth="10" defaultRowHeight="12.75"/>
  <cols>
    <col min="1" max="5" width="11.42578125" style="63"/>
    <col min="6" max="6" width="10.5703125" style="63" customWidth="1"/>
    <col min="7" max="7" width="11.42578125" style="63"/>
    <col min="8" max="8" width="19.7109375" style="63" customWidth="1"/>
    <col min="9" max="9" width="13.28515625" style="63" customWidth="1"/>
    <col min="10" max="11" width="11.42578125" style="63" customWidth="1"/>
    <col min="12" max="12" width="25.7109375" style="63" customWidth="1"/>
    <col min="13" max="13" width="6.7109375" style="63" customWidth="1"/>
    <col min="14" max="14" width="19.85546875" style="63" customWidth="1"/>
    <col min="15" max="15" width="19.7109375" style="63" customWidth="1"/>
    <col min="16" max="16" width="19.85546875" style="63" customWidth="1"/>
    <col min="17" max="17" width="3.28515625" style="63" customWidth="1"/>
    <col min="18" max="18" width="2.28515625" style="63" customWidth="1"/>
    <col min="19" max="16384" width="11.42578125" style="63"/>
  </cols>
  <sheetData>
    <row r="1" spans="1:17" ht="12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45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6" spans="1:17" ht="13.5" thickBot="1"/>
    <row r="7" spans="1:17" ht="15.75">
      <c r="G7" s="182" t="s">
        <v>107</v>
      </c>
      <c r="H7" s="183"/>
      <c r="I7" s="183"/>
      <c r="J7" s="61"/>
      <c r="K7" s="184"/>
      <c r="L7" s="185"/>
    </row>
    <row r="8" spans="1:17" ht="15.75">
      <c r="G8" s="186" t="s">
        <v>108</v>
      </c>
      <c r="H8" s="121"/>
      <c r="I8" s="121"/>
      <c r="K8" s="187"/>
      <c r="L8" s="188"/>
    </row>
    <row r="9" spans="1:17" ht="15.75">
      <c r="G9" s="186"/>
      <c r="H9" s="121"/>
      <c r="I9" s="121"/>
      <c r="K9" s="187"/>
      <c r="L9" s="10"/>
    </row>
    <row r="10" spans="1:17" ht="15.75">
      <c r="G10" s="64"/>
      <c r="K10" s="187"/>
      <c r="L10" s="3"/>
    </row>
    <row r="11" spans="1:17" ht="15.75">
      <c r="G11" s="189"/>
      <c r="H11" s="121"/>
      <c r="I11" s="121"/>
      <c r="K11" s="190" t="s">
        <v>65</v>
      </c>
      <c r="L11" s="191">
        <f>SUM(L7:L10)</f>
        <v>0</v>
      </c>
    </row>
    <row r="12" spans="1:17">
      <c r="G12" s="192"/>
      <c r="H12" s="193"/>
      <c r="I12" s="193"/>
      <c r="L12" s="68"/>
    </row>
    <row r="13" spans="1:17">
      <c r="G13" s="192"/>
      <c r="H13" s="193"/>
      <c r="I13" s="193"/>
      <c r="L13" s="68"/>
    </row>
    <row r="14" spans="1:17">
      <c r="G14" s="192"/>
      <c r="H14" s="193"/>
      <c r="I14" s="193"/>
      <c r="L14" s="68"/>
    </row>
    <row r="15" spans="1:17">
      <c r="G15" s="192"/>
      <c r="H15" s="193"/>
      <c r="I15" s="193"/>
      <c r="L15" s="68"/>
    </row>
    <row r="16" spans="1:17" ht="13.5" thickBot="1">
      <c r="G16" s="194"/>
      <c r="H16" s="195"/>
      <c r="I16" s="195"/>
      <c r="J16" s="196"/>
      <c r="K16" s="196"/>
      <c r="L16" s="197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 ht="13.5" thickBot="1">
      <c r="A21"/>
      <c r="B21" s="222" t="s">
        <v>154</v>
      </c>
      <c r="C21" s="223"/>
      <c r="D21" s="223"/>
      <c r="E21" s="223"/>
      <c r="F21" s="223"/>
      <c r="G21"/>
      <c r="H21"/>
      <c r="I21"/>
      <c r="J21"/>
      <c r="K21"/>
      <c r="L21"/>
    </row>
    <row r="22" spans="1:12">
      <c r="A22"/>
      <c r="B22" s="277" t="s">
        <v>155</v>
      </c>
      <c r="C22" s="277"/>
      <c r="D22" s="277"/>
      <c r="E22" s="277"/>
      <c r="F22" s="277"/>
      <c r="G22" s="277"/>
      <c r="H22" s="224"/>
      <c r="I22"/>
      <c r="J22"/>
      <c r="K22"/>
      <c r="L22"/>
    </row>
    <row r="23" spans="1:12">
      <c r="A23"/>
      <c r="B23" s="225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thickBot="1">
      <c r="A25"/>
      <c r="B25" s="222" t="s">
        <v>156</v>
      </c>
      <c r="C25" s="223"/>
      <c r="D25" s="223"/>
      <c r="E25" s="223"/>
      <c r="F25" s="223"/>
      <c r="G25"/>
      <c r="H25"/>
      <c r="I25"/>
      <c r="J25"/>
      <c r="K25"/>
      <c r="L25"/>
    </row>
    <row r="26" spans="1:12">
      <c r="A26"/>
      <c r="B26" s="277" t="s">
        <v>157</v>
      </c>
      <c r="C26" s="277"/>
      <c r="D26" s="277"/>
      <c r="E26" s="277"/>
      <c r="F26" s="277"/>
      <c r="G26" s="277"/>
      <c r="H26" s="224"/>
      <c r="I26"/>
      <c r="J26"/>
      <c r="K26"/>
      <c r="L26"/>
    </row>
    <row r="27" spans="1:12">
      <c r="A27"/>
      <c r="B27" s="277"/>
      <c r="C27" s="277"/>
      <c r="D27" s="277"/>
      <c r="E27" s="277"/>
      <c r="F27" s="277"/>
      <c r="G27" s="277"/>
      <c r="H27" s="224"/>
      <c r="I27"/>
      <c r="J27"/>
      <c r="K27"/>
      <c r="L27"/>
    </row>
    <row r="28" spans="1:12">
      <c r="A28"/>
      <c r="B28" s="277"/>
      <c r="C28" s="277"/>
      <c r="D28" s="277"/>
      <c r="E28" s="277"/>
      <c r="F28" s="277"/>
      <c r="G28" s="277"/>
      <c r="H28" s="224"/>
      <c r="I28"/>
      <c r="J28"/>
      <c r="K28"/>
      <c r="L28"/>
    </row>
    <row r="29" spans="1:12">
      <c r="A29"/>
      <c r="B29" s="277"/>
      <c r="C29" s="277"/>
      <c r="D29" s="277"/>
      <c r="E29" s="277"/>
      <c r="F29" s="277"/>
      <c r="G29" s="277"/>
      <c r="H29" s="224"/>
      <c r="I29"/>
      <c r="J29"/>
      <c r="K29"/>
      <c r="L29"/>
    </row>
    <row r="30" spans="1:12">
      <c r="A30"/>
      <c r="B30" s="277"/>
      <c r="C30" s="277"/>
      <c r="D30" s="277"/>
      <c r="E30" s="277"/>
      <c r="F30" s="277"/>
      <c r="G30" s="277"/>
      <c r="H30" s="224"/>
      <c r="I30"/>
      <c r="J30"/>
      <c r="K30"/>
      <c r="L30"/>
    </row>
    <row r="31" spans="1:12">
      <c r="A31"/>
      <c r="B31" s="277"/>
      <c r="C31" s="277"/>
      <c r="D31" s="277"/>
      <c r="E31" s="277"/>
      <c r="F31" s="277"/>
      <c r="G31" s="277"/>
      <c r="H31" s="224"/>
      <c r="I31"/>
      <c r="J31"/>
      <c r="K31"/>
      <c r="L31"/>
    </row>
    <row r="32" spans="1:12">
      <c r="A32"/>
      <c r="B32" s="277"/>
      <c r="C32" s="277"/>
      <c r="D32" s="277"/>
      <c r="E32" s="277"/>
      <c r="F32" s="277"/>
      <c r="G32" s="277"/>
      <c r="H32" s="224"/>
      <c r="I32"/>
      <c r="J32"/>
      <c r="K32"/>
      <c r="L32"/>
    </row>
  </sheetData>
  <sheetProtection algorithmName="SHA-512" hashValue="Ugd5FmxAfSgc8Kcop1/ir0BdglzWTpc0bOEFcuAkXz+/1XH7Af0IW1httu5FhGOzcPj5xTLsvSHvIekED1obhw==" saltValue="Tb0i4Bl85z6Y4Z5O7CKXMw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O66"/>
  <sheetViews>
    <sheetView showGridLines="0" zoomScale="85" zoomScaleNormal="85" workbookViewId="0">
      <pane ySplit="7" topLeftCell="A39" activePane="bottomLeft" state="frozen"/>
      <selection activeCell="C10" sqref="C10"/>
      <selection pane="bottomLeft" activeCell="C59" sqref="C59"/>
    </sheetView>
  </sheetViews>
  <sheetFormatPr baseColWidth="10" defaultRowHeight="12.75"/>
  <cols>
    <col min="1" max="1" width="20.5703125" style="63" customWidth="1"/>
    <col min="2" max="2" width="12.85546875" style="87" customWidth="1"/>
    <col min="3" max="3" width="9.42578125" style="87" customWidth="1"/>
    <col min="4" max="4" width="10.28515625" style="87" customWidth="1"/>
    <col min="5" max="5" width="11.42578125" style="87"/>
    <col min="6" max="6" width="8.28515625" style="63" customWidth="1"/>
    <col min="7" max="7" width="13.140625" style="63" customWidth="1"/>
    <col min="8" max="9" width="11.42578125" style="63"/>
    <col min="10" max="10" width="12.140625" style="63" customWidth="1"/>
    <col min="11" max="11" width="19.7109375" style="63" customWidth="1"/>
    <col min="12" max="16384" width="11.42578125" style="63"/>
  </cols>
  <sheetData>
    <row r="1" spans="1:11" ht="13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44.25" customHeight="1">
      <c r="A2" s="64"/>
      <c r="B2" s="63"/>
      <c r="C2" s="63"/>
      <c r="D2" s="63"/>
      <c r="E2" s="63"/>
      <c r="K2" s="65"/>
    </row>
    <row r="3" spans="1:11" ht="23.25">
      <c r="A3" s="64"/>
      <c r="B3" s="63"/>
      <c r="C3" s="63"/>
      <c r="D3" s="63"/>
      <c r="E3" s="63"/>
      <c r="K3" s="65"/>
    </row>
    <row r="4" spans="1:11" ht="13.5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3.5" customHeight="1" thickBot="1">
      <c r="A5" s="66"/>
      <c r="B5" s="67"/>
      <c r="C5" s="343" t="s">
        <v>72</v>
      </c>
      <c r="D5" s="344"/>
      <c r="E5" s="344"/>
      <c r="F5" s="344"/>
      <c r="G5" s="344"/>
      <c r="H5" s="344"/>
      <c r="I5" s="344"/>
      <c r="J5" s="345"/>
      <c r="K5" s="65"/>
    </row>
    <row r="6" spans="1:11" ht="39" customHeight="1">
      <c r="A6" s="66"/>
      <c r="B6" s="346" t="s">
        <v>62</v>
      </c>
      <c r="C6" s="348" t="s">
        <v>55</v>
      </c>
      <c r="D6" s="349"/>
      <c r="E6" s="350" t="s">
        <v>63</v>
      </c>
      <c r="F6" s="349"/>
      <c r="G6" s="350" t="s">
        <v>136</v>
      </c>
      <c r="H6" s="349"/>
      <c r="I6" s="351"/>
      <c r="J6" s="352"/>
      <c r="K6" s="68"/>
    </row>
    <row r="7" spans="1:11" ht="24" thickBot="1">
      <c r="A7" s="66"/>
      <c r="B7" s="347"/>
      <c r="C7" s="353" t="str">
        <f>IF(ISBLANK('CALCUL SALAIRES'!M21),"",'CALCUL SALAIRES'!M21)</f>
        <v/>
      </c>
      <c r="D7" s="354"/>
      <c r="E7" s="355" t="str">
        <f>IF(ISBLANK('CALCUL SALAIRES'!N21),"",'CALCUL SALAIRES'!N21)</f>
        <v/>
      </c>
      <c r="F7" s="356"/>
      <c r="G7" s="357">
        <f>IF(ISBLANK('CALCUL SALAIRES'!O21),0,'CALCUL SALAIRES'!O21)</f>
        <v>0</v>
      </c>
      <c r="H7" s="358"/>
      <c r="I7" s="359"/>
      <c r="J7" s="360"/>
      <c r="K7" s="68"/>
    </row>
    <row r="8" spans="1:11" ht="23.25">
      <c r="A8" s="66"/>
      <c r="B8" s="69"/>
      <c r="C8" s="70"/>
      <c r="D8" s="70"/>
      <c r="E8" s="70"/>
      <c r="F8" s="70"/>
      <c r="G8" s="71"/>
      <c r="H8" s="71"/>
      <c r="I8" s="71"/>
      <c r="J8" s="71"/>
      <c r="K8" s="68"/>
    </row>
    <row r="9" spans="1:11" s="74" customFormat="1" ht="12" thickBot="1">
      <c r="A9" s="72"/>
      <c r="B9" s="73"/>
      <c r="C9" s="73"/>
      <c r="D9" s="73"/>
      <c r="E9" s="73"/>
      <c r="K9" s="75"/>
    </row>
    <row r="10" spans="1:11" ht="16.5" customHeight="1" thickBot="1">
      <c r="A10" s="76" t="s">
        <v>60</v>
      </c>
      <c r="B10" s="297" t="s">
        <v>67</v>
      </c>
      <c r="C10" s="298"/>
      <c r="D10" s="298"/>
      <c r="E10" s="299"/>
      <c r="G10" s="77"/>
      <c r="H10" s="77"/>
      <c r="I10" s="77"/>
      <c r="J10" s="77"/>
      <c r="K10" s="78"/>
    </row>
    <row r="11" spans="1:11" ht="16.5" customHeight="1" thickBot="1">
      <c r="A11" s="76"/>
      <c r="B11" s="79"/>
      <c r="C11" s="79"/>
      <c r="D11" s="79"/>
      <c r="E11" s="79"/>
      <c r="G11" s="77"/>
      <c r="H11" s="77"/>
      <c r="I11" s="77"/>
      <c r="J11" s="77"/>
      <c r="K11" s="78"/>
    </row>
    <row r="12" spans="1:11" ht="13.5" thickBot="1">
      <c r="A12" s="336" t="s">
        <v>71</v>
      </c>
      <c r="B12" s="337"/>
      <c r="C12" s="300" t="s">
        <v>137</v>
      </c>
      <c r="D12" s="302"/>
      <c r="E12" s="80"/>
      <c r="F12" s="77"/>
      <c r="G12" s="361" t="s">
        <v>71</v>
      </c>
      <c r="H12" s="362"/>
      <c r="I12" s="362"/>
      <c r="J12" s="81" t="s">
        <v>138</v>
      </c>
      <c r="K12" s="82"/>
    </row>
    <row r="13" spans="1:11" ht="48" customHeight="1">
      <c r="A13" s="83" t="s">
        <v>1</v>
      </c>
      <c r="B13" s="84" t="s">
        <v>76</v>
      </c>
      <c r="C13" s="85" t="s">
        <v>54</v>
      </c>
      <c r="D13" s="86" t="s">
        <v>6</v>
      </c>
      <c r="G13" s="325" t="s">
        <v>139</v>
      </c>
      <c r="H13" s="326"/>
      <c r="I13" s="326"/>
      <c r="J13" s="230"/>
      <c r="K13" s="88"/>
    </row>
    <row r="14" spans="1:11">
      <c r="A14" s="89" t="s">
        <v>2</v>
      </c>
      <c r="B14" s="90"/>
      <c r="C14" s="91">
        <v>0.36</v>
      </c>
      <c r="D14" s="92">
        <f>B14*C14*$G$7</f>
        <v>0</v>
      </c>
      <c r="F14" s="80"/>
      <c r="G14" s="93"/>
      <c r="H14" s="77"/>
      <c r="I14" s="77"/>
      <c r="J14" s="93"/>
      <c r="K14" s="88"/>
    </row>
    <row r="15" spans="1:11">
      <c r="A15" s="89" t="s">
        <v>3</v>
      </c>
      <c r="B15" s="90"/>
      <c r="C15" s="91">
        <v>0.46</v>
      </c>
      <c r="D15" s="92">
        <f>B15*C15*$G$7</f>
        <v>0</v>
      </c>
      <c r="F15" s="80"/>
      <c r="G15" s="340" t="s">
        <v>140</v>
      </c>
      <c r="H15" s="341"/>
      <c r="I15" s="341"/>
      <c r="J15" s="342"/>
      <c r="K15" s="88"/>
    </row>
    <row r="16" spans="1:11" ht="13.5" thickBot="1">
      <c r="A16" s="89" t="s">
        <v>4</v>
      </c>
      <c r="B16" s="90"/>
      <c r="C16" s="91">
        <v>0.5</v>
      </c>
      <c r="D16" s="92">
        <f>B16*C16*$G$7</f>
        <v>0</v>
      </c>
      <c r="F16" s="80"/>
      <c r="G16" s="327"/>
      <c r="H16" s="328"/>
      <c r="I16" s="328"/>
      <c r="J16" s="329"/>
      <c r="K16" s="68"/>
    </row>
    <row r="17" spans="1:15" ht="13.5" thickBot="1">
      <c r="A17" s="94"/>
      <c r="B17" s="336" t="s">
        <v>70</v>
      </c>
      <c r="C17" s="337"/>
      <c r="D17" s="95">
        <f>SUM(D14:D16)</f>
        <v>0</v>
      </c>
      <c r="E17" s="80"/>
      <c r="F17" s="80"/>
      <c r="G17" s="330"/>
      <c r="H17" s="331"/>
      <c r="I17" s="331"/>
      <c r="J17" s="332"/>
      <c r="K17" s="96"/>
      <c r="O17" s="97"/>
    </row>
    <row r="18" spans="1:15">
      <c r="A18" s="94"/>
      <c r="B18" s="98"/>
      <c r="C18" s="98"/>
      <c r="D18" s="99"/>
      <c r="E18" s="80"/>
      <c r="F18" s="80"/>
      <c r="G18" s="330"/>
      <c r="H18" s="331"/>
      <c r="I18" s="331"/>
      <c r="J18" s="332"/>
      <c r="K18" s="96"/>
      <c r="O18" s="97"/>
    </row>
    <row r="19" spans="1:15">
      <c r="A19" s="94"/>
      <c r="B19" s="98"/>
      <c r="C19" s="98"/>
      <c r="D19" s="99"/>
      <c r="E19" s="80"/>
      <c r="F19" s="80"/>
      <c r="G19" s="333"/>
      <c r="H19" s="334"/>
      <c r="I19" s="334"/>
      <c r="J19" s="335"/>
      <c r="K19" s="96"/>
      <c r="O19" s="97"/>
    </row>
    <row r="20" spans="1:15">
      <c r="A20" s="94"/>
      <c r="B20" s="98"/>
      <c r="C20" s="98"/>
      <c r="D20" s="99"/>
      <c r="E20" s="80"/>
      <c r="F20" s="80"/>
      <c r="G20" s="226"/>
      <c r="H20" s="226"/>
      <c r="I20" s="226"/>
      <c r="J20" s="226"/>
      <c r="K20" s="96"/>
      <c r="O20" s="97"/>
    </row>
    <row r="21" spans="1:15" ht="13.5" thickBot="1">
      <c r="A21" s="94"/>
      <c r="B21" s="80"/>
      <c r="C21" s="80"/>
      <c r="D21" s="80"/>
      <c r="E21" s="80"/>
      <c r="F21" s="80"/>
      <c r="K21" s="68"/>
    </row>
    <row r="22" spans="1:15" ht="13.5" thickBot="1">
      <c r="A22" s="300" t="s">
        <v>7</v>
      </c>
      <c r="B22" s="302"/>
      <c r="C22" s="80"/>
      <c r="D22" s="80"/>
      <c r="E22" s="100" t="s">
        <v>17</v>
      </c>
      <c r="F22" s="100" t="s">
        <v>19</v>
      </c>
      <c r="G22" s="101" t="s">
        <v>0</v>
      </c>
      <c r="H22" s="101" t="s">
        <v>18</v>
      </c>
      <c r="I22" s="101" t="s">
        <v>19</v>
      </c>
      <c r="J22" s="101" t="s">
        <v>0</v>
      </c>
      <c r="K22" s="102" t="s">
        <v>6</v>
      </c>
    </row>
    <row r="23" spans="1:15">
      <c r="A23" s="64"/>
      <c r="B23" s="103" t="s">
        <v>8</v>
      </c>
      <c r="C23" s="104"/>
      <c r="D23" s="104"/>
      <c r="E23" s="105"/>
      <c r="F23" s="105"/>
      <c r="G23" s="106">
        <f>E23*F23</f>
        <v>0</v>
      </c>
      <c r="H23" s="105"/>
      <c r="I23" s="105"/>
      <c r="J23" s="106">
        <f>H23*I23</f>
        <v>0</v>
      </c>
      <c r="K23" s="107">
        <f>G23+J23</f>
        <v>0</v>
      </c>
    </row>
    <row r="24" spans="1:15">
      <c r="A24" s="108"/>
      <c r="B24" s="109" t="s">
        <v>16</v>
      </c>
      <c r="C24" s="104"/>
      <c r="D24" s="104"/>
      <c r="E24" s="105"/>
      <c r="F24" s="105"/>
      <c r="G24" s="106">
        <f>E24*F24</f>
        <v>0</v>
      </c>
      <c r="H24" s="105"/>
      <c r="I24" s="105"/>
      <c r="J24" s="106">
        <f>H24*I24</f>
        <v>0</v>
      </c>
      <c r="K24" s="107">
        <f>G24+J24</f>
        <v>0</v>
      </c>
    </row>
    <row r="25" spans="1:15">
      <c r="A25" s="108"/>
      <c r="B25" s="109"/>
      <c r="C25" s="104"/>
      <c r="D25" s="104"/>
      <c r="E25" s="110" t="s">
        <v>21</v>
      </c>
      <c r="F25" s="111" t="s">
        <v>19</v>
      </c>
      <c r="G25" s="111" t="s">
        <v>20</v>
      </c>
      <c r="H25" s="93"/>
      <c r="I25" s="93"/>
      <c r="J25" s="93"/>
      <c r="K25" s="112"/>
    </row>
    <row r="26" spans="1:15">
      <c r="A26" s="108"/>
      <c r="B26" s="109" t="s">
        <v>9</v>
      </c>
      <c r="C26" s="104"/>
      <c r="D26" s="104"/>
      <c r="E26" s="105"/>
      <c r="F26" s="105"/>
      <c r="G26" s="106">
        <f>E26*F26</f>
        <v>0</v>
      </c>
      <c r="H26" s="93"/>
      <c r="I26" s="93"/>
      <c r="J26" s="93"/>
      <c r="K26" s="112"/>
    </row>
    <row r="27" spans="1:15">
      <c r="A27" s="108"/>
      <c r="B27" s="109" t="s">
        <v>10</v>
      </c>
      <c r="C27" s="104"/>
      <c r="D27" s="104"/>
      <c r="E27" s="105"/>
      <c r="F27" s="105"/>
      <c r="G27" s="106">
        <f>E27*F27</f>
        <v>0</v>
      </c>
      <c r="H27" s="93"/>
      <c r="I27" s="93"/>
      <c r="J27" s="93"/>
      <c r="K27" s="112"/>
    </row>
    <row r="28" spans="1:15" ht="13.5" thickBot="1">
      <c r="A28" s="108"/>
      <c r="B28" s="113" t="s">
        <v>11</v>
      </c>
      <c r="C28" s="114"/>
      <c r="D28" s="114"/>
      <c r="E28" s="115"/>
      <c r="F28" s="105"/>
      <c r="G28" s="106">
        <f>E28*F28</f>
        <v>0</v>
      </c>
      <c r="H28" s="93"/>
      <c r="K28" s="68"/>
    </row>
    <row r="29" spans="1:15" ht="13.5" thickBot="1">
      <c r="A29" s="108"/>
      <c r="B29" s="300" t="s">
        <v>69</v>
      </c>
      <c r="C29" s="301"/>
      <c r="D29" s="301"/>
      <c r="E29" s="301"/>
      <c r="F29" s="302"/>
      <c r="G29" s="116">
        <f>SUM(G26:G28)+K23+K24</f>
        <v>0</v>
      </c>
      <c r="H29" s="99"/>
      <c r="K29" s="68"/>
    </row>
    <row r="30" spans="1:15">
      <c r="A30" s="94"/>
      <c r="B30" s="80"/>
      <c r="C30" s="80"/>
      <c r="D30" s="80"/>
      <c r="E30" s="80"/>
      <c r="F30" s="77"/>
      <c r="G30" s="77"/>
      <c r="H30" s="303" t="s">
        <v>60</v>
      </c>
      <c r="I30" s="305" t="s">
        <v>23</v>
      </c>
      <c r="J30" s="306"/>
      <c r="K30" s="295">
        <f>D17+G29+J13</f>
        <v>0</v>
      </c>
    </row>
    <row r="31" spans="1:15" ht="13.5" thickBot="1">
      <c r="A31" s="64"/>
      <c r="F31" s="98"/>
      <c r="G31" s="98"/>
      <c r="H31" s="304"/>
      <c r="I31" s="307"/>
      <c r="J31" s="308"/>
      <c r="K31" s="296"/>
    </row>
    <row r="32" spans="1:15" ht="15.75">
      <c r="A32" s="64"/>
      <c r="F32" s="98"/>
      <c r="G32" s="98"/>
      <c r="H32" s="117"/>
      <c r="I32" s="118"/>
      <c r="J32" s="118"/>
      <c r="K32" s="119"/>
    </row>
    <row r="33" spans="1:11" ht="16.5" thickBot="1">
      <c r="A33" s="76"/>
      <c r="B33" s="79"/>
      <c r="C33" s="79"/>
      <c r="D33" s="79"/>
      <c r="E33" s="79"/>
      <c r="F33" s="98"/>
      <c r="G33" s="98"/>
      <c r="H33" s="77"/>
      <c r="I33" s="118"/>
      <c r="J33" s="118"/>
      <c r="K33" s="119"/>
    </row>
    <row r="34" spans="1:11" ht="16.5" thickBot="1">
      <c r="A34" s="76" t="s">
        <v>61</v>
      </c>
      <c r="B34" s="297" t="s">
        <v>68</v>
      </c>
      <c r="C34" s="298"/>
      <c r="D34" s="298"/>
      <c r="E34" s="299"/>
      <c r="F34" s="98"/>
      <c r="G34" s="98"/>
      <c r="H34" s="77"/>
      <c r="I34" s="118"/>
      <c r="J34" s="118"/>
      <c r="K34" s="119"/>
    </row>
    <row r="35" spans="1:11" ht="24" customHeight="1">
      <c r="A35" s="94"/>
      <c r="B35" s="80"/>
      <c r="C35" s="80"/>
      <c r="D35" s="80"/>
      <c r="E35" s="80"/>
      <c r="F35" s="77"/>
      <c r="G35" s="120"/>
      <c r="H35" s="120"/>
      <c r="I35" s="121"/>
      <c r="J35" s="121"/>
      <c r="K35" s="122"/>
    </row>
    <row r="36" spans="1:11" ht="27">
      <c r="A36" s="221" t="s">
        <v>153</v>
      </c>
      <c r="B36" s="124" t="s">
        <v>5</v>
      </c>
      <c r="C36" s="124" t="s">
        <v>141</v>
      </c>
      <c r="D36" s="124" t="s">
        <v>27</v>
      </c>
      <c r="E36" s="125"/>
      <c r="F36" s="324" t="s">
        <v>142</v>
      </c>
      <c r="G36" s="324"/>
      <c r="H36" s="126" t="s">
        <v>5</v>
      </c>
      <c r="I36" s="126" t="s">
        <v>141</v>
      </c>
      <c r="J36" s="126" t="s">
        <v>27</v>
      </c>
      <c r="K36" s="122"/>
    </row>
    <row r="37" spans="1:11" ht="15.75">
      <c r="A37" s="127" t="s">
        <v>12</v>
      </c>
      <c r="B37" s="128">
        <v>90</v>
      </c>
      <c r="C37" s="129"/>
      <c r="D37" s="130">
        <f>B37*C37</f>
        <v>0</v>
      </c>
      <c r="E37" s="131"/>
      <c r="F37" s="309" t="s">
        <v>12</v>
      </c>
      <c r="G37" s="309"/>
      <c r="H37" s="128">
        <v>140</v>
      </c>
      <c r="I37" s="129"/>
      <c r="J37" s="130">
        <f>H37*I37</f>
        <v>0</v>
      </c>
      <c r="K37" s="122"/>
    </row>
    <row r="38" spans="1:11" ht="15.75">
      <c r="A38" s="127" t="s">
        <v>13</v>
      </c>
      <c r="B38" s="128">
        <v>81</v>
      </c>
      <c r="C38" s="129"/>
      <c r="D38" s="130">
        <f>B38*C38</f>
        <v>0</v>
      </c>
      <c r="E38" s="131"/>
      <c r="F38" s="309" t="s">
        <v>13</v>
      </c>
      <c r="G38" s="309"/>
      <c r="H38" s="128">
        <v>126</v>
      </c>
      <c r="I38" s="129"/>
      <c r="J38" s="130">
        <f>H38*I38</f>
        <v>0</v>
      </c>
      <c r="K38" s="122"/>
    </row>
    <row r="39" spans="1:11" ht="15.75">
      <c r="A39" s="127" t="s">
        <v>14</v>
      </c>
      <c r="B39" s="128">
        <v>72</v>
      </c>
      <c r="C39" s="129"/>
      <c r="D39" s="130">
        <f>B39*C39</f>
        <v>0</v>
      </c>
      <c r="E39" s="131"/>
      <c r="F39" s="309" t="s">
        <v>14</v>
      </c>
      <c r="G39" s="309"/>
      <c r="H39" s="128">
        <v>112</v>
      </c>
      <c r="I39" s="129"/>
      <c r="J39" s="130">
        <f>H39*I39</f>
        <v>0</v>
      </c>
      <c r="K39" s="122"/>
    </row>
    <row r="40" spans="1:11" ht="15.75">
      <c r="A40" s="132" t="s">
        <v>15</v>
      </c>
      <c r="B40" s="133">
        <v>54</v>
      </c>
      <c r="C40" s="134"/>
      <c r="D40" s="130">
        <f>B40*C40</f>
        <v>0</v>
      </c>
      <c r="E40" s="131"/>
      <c r="F40" s="309" t="s">
        <v>15</v>
      </c>
      <c r="G40" s="309"/>
      <c r="H40" s="128">
        <v>84</v>
      </c>
      <c r="I40" s="129"/>
      <c r="J40" s="130">
        <f>H40*I40</f>
        <v>0</v>
      </c>
      <c r="K40" s="122"/>
    </row>
    <row r="41" spans="1:11" ht="17.25" customHeight="1" thickBot="1">
      <c r="A41" s="132" t="s">
        <v>26</v>
      </c>
      <c r="B41" s="135"/>
      <c r="C41" s="134"/>
      <c r="D41" s="136">
        <f>B41*C41</f>
        <v>0</v>
      </c>
      <c r="E41" s="131"/>
      <c r="F41" s="310" t="s">
        <v>26</v>
      </c>
      <c r="G41" s="310"/>
      <c r="H41" s="135"/>
      <c r="I41" s="134"/>
      <c r="J41" s="136">
        <f>H41*I41</f>
        <v>0</v>
      </c>
      <c r="K41" s="122"/>
    </row>
    <row r="42" spans="1:11" ht="13.5" customHeight="1" thickBot="1">
      <c r="A42" s="311" t="s">
        <v>22</v>
      </c>
      <c r="B42" s="312"/>
      <c r="C42" s="313"/>
      <c r="D42" s="137">
        <f>SUM(D37:D41)</f>
        <v>0</v>
      </c>
      <c r="E42" s="131"/>
      <c r="F42" s="311" t="s">
        <v>22</v>
      </c>
      <c r="G42" s="312"/>
      <c r="H42" s="312"/>
      <c r="I42" s="313"/>
      <c r="J42" s="137">
        <f>SUM(J37:J41)</f>
        <v>0</v>
      </c>
      <c r="K42" s="122"/>
    </row>
    <row r="43" spans="1:11" ht="13.5" customHeight="1">
      <c r="A43" s="138"/>
      <c r="B43" s="125"/>
      <c r="C43" s="125"/>
      <c r="D43" s="139"/>
      <c r="E43" s="131"/>
      <c r="F43" s="139"/>
      <c r="G43" s="140"/>
      <c r="H43" s="140"/>
      <c r="I43" s="141"/>
      <c r="J43" s="141"/>
      <c r="K43" s="122"/>
    </row>
    <row r="44" spans="1:11" ht="15.75">
      <c r="A44" s="142"/>
      <c r="B44" s="143"/>
      <c r="C44" s="143"/>
      <c r="D44" s="143"/>
      <c r="E44" s="143"/>
      <c r="F44" s="140"/>
      <c r="G44" s="144"/>
      <c r="H44" s="125"/>
      <c r="I44" s="145"/>
      <c r="J44" s="145"/>
      <c r="K44" s="146"/>
    </row>
    <row r="45" spans="1:11" ht="39">
      <c r="A45" s="220" t="s">
        <v>152</v>
      </c>
      <c r="B45" s="147" t="s">
        <v>5</v>
      </c>
      <c r="C45" s="147" t="s">
        <v>141</v>
      </c>
      <c r="D45" s="147" t="s">
        <v>6</v>
      </c>
      <c r="E45" s="125"/>
      <c r="F45" s="314" t="s">
        <v>159</v>
      </c>
      <c r="G45" s="314"/>
      <c r="H45" s="238" t="s">
        <v>5</v>
      </c>
      <c r="I45" s="238" t="s">
        <v>160</v>
      </c>
      <c r="J45" s="238" t="s">
        <v>27</v>
      </c>
      <c r="K45" s="122"/>
    </row>
    <row r="46" spans="1:11" ht="15.75">
      <c r="A46" s="127" t="s">
        <v>12</v>
      </c>
      <c r="B46" s="128">
        <v>120</v>
      </c>
      <c r="C46" s="129"/>
      <c r="D46" s="130">
        <f>B46*C46</f>
        <v>0</v>
      </c>
      <c r="E46" s="131"/>
      <c r="F46" s="318" t="s">
        <v>164</v>
      </c>
      <c r="G46" s="319"/>
      <c r="H46" s="322"/>
      <c r="I46" s="322"/>
      <c r="J46" s="338">
        <f>H46*I46</f>
        <v>0</v>
      </c>
      <c r="K46" s="122"/>
    </row>
    <row r="47" spans="1:11" ht="16.5" customHeight="1" thickBot="1">
      <c r="A47" s="127" t="s">
        <v>13</v>
      </c>
      <c r="B47" s="128">
        <v>108</v>
      </c>
      <c r="C47" s="129"/>
      <c r="D47" s="130">
        <f>B47*C47</f>
        <v>0</v>
      </c>
      <c r="E47" s="131"/>
      <c r="F47" s="320"/>
      <c r="G47" s="321"/>
      <c r="H47" s="323"/>
      <c r="I47" s="323"/>
      <c r="J47" s="339"/>
      <c r="K47" s="122"/>
    </row>
    <row r="48" spans="1:11" ht="16.5" thickBot="1">
      <c r="A48" s="127" t="s">
        <v>14</v>
      </c>
      <c r="B48" s="128">
        <v>96</v>
      </c>
      <c r="C48" s="129"/>
      <c r="D48" s="130">
        <f>B48*C48</f>
        <v>0</v>
      </c>
      <c r="E48" s="131"/>
      <c r="F48" s="315" t="s">
        <v>22</v>
      </c>
      <c r="G48" s="316"/>
      <c r="H48" s="316"/>
      <c r="I48" s="317"/>
      <c r="J48" s="239">
        <f>J46</f>
        <v>0</v>
      </c>
      <c r="K48" s="122"/>
    </row>
    <row r="49" spans="1:13" ht="15.75">
      <c r="A49" s="132" t="s">
        <v>15</v>
      </c>
      <c r="B49" s="133">
        <v>72</v>
      </c>
      <c r="C49" s="134"/>
      <c r="D49" s="130">
        <f>B49*C49</f>
        <v>0</v>
      </c>
      <c r="E49" s="131"/>
      <c r="F49" s="140"/>
      <c r="G49" s="148"/>
      <c r="H49" s="143"/>
      <c r="I49" s="141"/>
      <c r="J49" s="141"/>
      <c r="K49" s="122"/>
    </row>
    <row r="50" spans="1:13" ht="16.5" thickBot="1">
      <c r="A50" s="132" t="s">
        <v>26</v>
      </c>
      <c r="B50" s="135"/>
      <c r="C50" s="134"/>
      <c r="D50" s="136">
        <f>B50*C50</f>
        <v>0</v>
      </c>
      <c r="E50" s="131"/>
      <c r="F50" s="140"/>
      <c r="G50" s="140"/>
      <c r="H50" s="139"/>
      <c r="I50" s="141"/>
      <c r="J50" s="141"/>
      <c r="K50" s="122"/>
    </row>
    <row r="51" spans="1:13" ht="16.5" thickBot="1">
      <c r="A51" s="311" t="s">
        <v>22</v>
      </c>
      <c r="B51" s="312"/>
      <c r="C51" s="313"/>
      <c r="D51" s="149">
        <f>SUM(D46:D50)</f>
        <v>0</v>
      </c>
      <c r="E51" s="131"/>
      <c r="F51" s="139"/>
      <c r="G51" s="150"/>
      <c r="H51" s="150"/>
      <c r="I51" s="141"/>
      <c r="J51" s="141"/>
      <c r="K51" s="5"/>
    </row>
    <row r="52" spans="1:13">
      <c r="A52" s="151"/>
      <c r="B52" s="152"/>
      <c r="C52" s="152"/>
      <c r="D52" s="99"/>
      <c r="E52" s="153"/>
      <c r="F52" s="99"/>
      <c r="H52" s="303" t="s">
        <v>61</v>
      </c>
      <c r="I52" s="305" t="s">
        <v>22</v>
      </c>
      <c r="J52" s="306"/>
      <c r="K52" s="295">
        <f>D42+D51+J42+J48</f>
        <v>0</v>
      </c>
    </row>
    <row r="53" spans="1:13" ht="13.5" thickBot="1">
      <c r="A53" s="151"/>
      <c r="B53" s="152"/>
      <c r="C53" s="152"/>
      <c r="D53" s="99"/>
      <c r="E53" s="153"/>
      <c r="F53" s="99"/>
      <c r="H53" s="304"/>
      <c r="I53" s="307"/>
      <c r="J53" s="308"/>
      <c r="K53" s="296"/>
    </row>
    <row r="54" spans="1:13" ht="15.75">
      <c r="A54" s="151"/>
      <c r="B54" s="152"/>
      <c r="C54" s="152"/>
      <c r="D54" s="99"/>
      <c r="E54" s="153"/>
      <c r="F54" s="99"/>
      <c r="H54" s="117"/>
      <c r="I54" s="121"/>
      <c r="J54" s="121"/>
      <c r="K54" s="122"/>
    </row>
    <row r="55" spans="1:13" ht="16.5" thickBot="1">
      <c r="A55" s="151"/>
      <c r="B55" s="152"/>
      <c r="C55" s="152"/>
      <c r="D55" s="99"/>
      <c r="E55" s="153"/>
      <c r="F55" s="99"/>
      <c r="I55" s="121"/>
      <c r="J55" s="121"/>
      <c r="K55" s="122"/>
    </row>
    <row r="56" spans="1:13" ht="16.5" thickBot="1">
      <c r="A56" s="76" t="s">
        <v>64</v>
      </c>
      <c r="B56" s="297" t="s">
        <v>74</v>
      </c>
      <c r="C56" s="298"/>
      <c r="D56" s="298"/>
      <c r="E56" s="299"/>
      <c r="I56" s="121"/>
      <c r="J56" s="121"/>
      <c r="K56" s="122"/>
    </row>
    <row r="57" spans="1:13" ht="15.75">
      <c r="A57" s="154"/>
      <c r="B57" s="120"/>
      <c r="C57" s="120"/>
      <c r="D57" s="120"/>
      <c r="I57" s="145"/>
      <c r="J57" s="145"/>
      <c r="K57" s="146"/>
      <c r="M57" s="155"/>
    </row>
    <row r="58" spans="1:13" ht="24">
      <c r="A58" s="123" t="s">
        <v>73</v>
      </c>
      <c r="B58" s="124" t="s">
        <v>5</v>
      </c>
      <c r="C58" s="124" t="s">
        <v>160</v>
      </c>
      <c r="D58" s="124" t="s">
        <v>6</v>
      </c>
      <c r="I58" s="121"/>
      <c r="J58" s="121"/>
      <c r="K58" s="122"/>
    </row>
    <row r="59" spans="1:13" ht="15.75">
      <c r="A59" s="240" t="s">
        <v>161</v>
      </c>
      <c r="B59" s="241">
        <v>20</v>
      </c>
      <c r="C59" s="90"/>
      <c r="D59" s="92">
        <f>B59*C59</f>
        <v>0</v>
      </c>
      <c r="I59" s="121"/>
      <c r="J59" s="121"/>
      <c r="K59" s="122"/>
    </row>
    <row r="60" spans="1:13" ht="15.75">
      <c r="A60" s="240" t="s">
        <v>162</v>
      </c>
      <c r="B60" s="241">
        <v>10</v>
      </c>
      <c r="C60" s="90"/>
      <c r="D60" s="92">
        <f>B60*C60</f>
        <v>0</v>
      </c>
      <c r="I60" s="121"/>
      <c r="J60" s="121"/>
      <c r="K60" s="122"/>
    </row>
    <row r="61" spans="1:13" ht="16.5" thickBot="1">
      <c r="A61" s="156" t="s">
        <v>143</v>
      </c>
      <c r="B61" s="157"/>
      <c r="C61" s="157"/>
      <c r="D61" s="158">
        <f>B61*C61</f>
        <v>0</v>
      </c>
      <c r="I61" s="121"/>
      <c r="J61" s="121"/>
      <c r="K61" s="122"/>
    </row>
    <row r="62" spans="1:13" ht="13.5" thickBot="1">
      <c r="A62" s="300" t="s">
        <v>24</v>
      </c>
      <c r="B62" s="301"/>
      <c r="C62" s="302"/>
      <c r="D62" s="159">
        <f>SUM(D59:D61)</f>
        <v>0</v>
      </c>
      <c r="H62" s="303" t="s">
        <v>64</v>
      </c>
      <c r="I62" s="305" t="s">
        <v>24</v>
      </c>
      <c r="J62" s="306"/>
      <c r="K62" s="295">
        <f>D62</f>
        <v>0</v>
      </c>
    </row>
    <row r="63" spans="1:13" ht="16.5" thickBot="1">
      <c r="A63" s="64"/>
      <c r="H63" s="304"/>
      <c r="I63" s="307"/>
      <c r="J63" s="308"/>
      <c r="K63" s="296"/>
      <c r="M63" s="160"/>
    </row>
    <row r="64" spans="1:13" ht="16.5" thickBot="1">
      <c r="A64" s="64"/>
      <c r="I64" s="145"/>
      <c r="J64" s="145"/>
      <c r="K64" s="161"/>
      <c r="M64" s="160"/>
    </row>
    <row r="65" spans="1:11" ht="30.75" customHeight="1" thickBot="1">
      <c r="A65" s="162"/>
      <c r="B65" s="163"/>
      <c r="C65" s="163"/>
      <c r="D65" s="163"/>
      <c r="E65" s="292" t="s">
        <v>75</v>
      </c>
      <c r="F65" s="293"/>
      <c r="G65" s="293"/>
      <c r="H65" s="293"/>
      <c r="I65" s="293"/>
      <c r="J65" s="294"/>
      <c r="K65" s="164">
        <f>K30+K52+K62</f>
        <v>0</v>
      </c>
    </row>
    <row r="66" spans="1:11" ht="25.5" customHeight="1">
      <c r="G66" s="165"/>
      <c r="H66" s="165"/>
      <c r="I66" s="165"/>
      <c r="J66" s="165"/>
      <c r="K66" s="6"/>
    </row>
  </sheetData>
  <sheetProtection algorithmName="SHA-512" hashValue="1xCWxrvLoq7f6YmwDDclU55OD+TB26auW3QK+Hg0ccWHk8sqUMmJdT8fJlFqBSt9mVyhr5r9L+58P8Tyj86prQ==" saltValue="x/m5N628O7xoOD6qVhZuKw==" spinCount="100000" sheet="1" objects="1" scenarios="1" selectLockedCells="1"/>
  <mergeCells count="48">
    <mergeCell ref="J46:J47"/>
    <mergeCell ref="G15:J15"/>
    <mergeCell ref="C5:J5"/>
    <mergeCell ref="B6:B7"/>
    <mergeCell ref="C6:D6"/>
    <mergeCell ref="E6:F6"/>
    <mergeCell ref="G6:H6"/>
    <mergeCell ref="I6:J6"/>
    <mergeCell ref="C7:D7"/>
    <mergeCell ref="E7:F7"/>
    <mergeCell ref="G7:H7"/>
    <mergeCell ref="I7:J7"/>
    <mergeCell ref="B10:E10"/>
    <mergeCell ref="A12:B12"/>
    <mergeCell ref="C12:D12"/>
    <mergeCell ref="G12:I12"/>
    <mergeCell ref="G13:I13"/>
    <mergeCell ref="F39:G39"/>
    <mergeCell ref="G16:J19"/>
    <mergeCell ref="B17:C17"/>
    <mergeCell ref="A22:B22"/>
    <mergeCell ref="B29:F29"/>
    <mergeCell ref="H30:H31"/>
    <mergeCell ref="I30:J31"/>
    <mergeCell ref="K30:K31"/>
    <mergeCell ref="B34:E34"/>
    <mergeCell ref="F36:G36"/>
    <mergeCell ref="F37:G37"/>
    <mergeCell ref="F38:G38"/>
    <mergeCell ref="F40:G40"/>
    <mergeCell ref="F41:G41"/>
    <mergeCell ref="A42:C42"/>
    <mergeCell ref="F42:I42"/>
    <mergeCell ref="A51:C51"/>
    <mergeCell ref="F45:G45"/>
    <mergeCell ref="F48:I48"/>
    <mergeCell ref="F46:G47"/>
    <mergeCell ref="H46:H47"/>
    <mergeCell ref="I46:I47"/>
    <mergeCell ref="E65:J65"/>
    <mergeCell ref="K52:K53"/>
    <mergeCell ref="B56:E56"/>
    <mergeCell ref="A62:C62"/>
    <mergeCell ref="H62:H63"/>
    <mergeCell ref="I62:J63"/>
    <mergeCell ref="K62:K63"/>
    <mergeCell ref="H52:H53"/>
    <mergeCell ref="I52:J53"/>
  </mergeCells>
  <conditionalFormatting sqref="B6:C8">
    <cfRule type="expression" dxfId="1" priority="1" stopIfTrue="1">
      <formula>$D$11=1</formula>
    </cfRule>
  </conditionalFormatting>
  <conditionalFormatting sqref="E6:E8 G6:G8 I6:I8">
    <cfRule type="expression" dxfId="0" priority="2" stopIfTrue="1">
      <formula>$D$11=1</formula>
    </cfRule>
  </conditionalFormatting>
  <dataValidations count="3">
    <dataValidation allowBlank="1" showInputMessage="1" showErrorMessage="1" promptTitle="PU différents" prompt="Saisir le montant total des justificatifs_x000a__x000a__x000a_" sqref="E27:E28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Total frais repas" prompt="indiquer le montant total des repas frais réels" sqref="B61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857250</xdr:colOff>
                <xdr:row>1</xdr:row>
                <xdr:rowOff>0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E19"/>
  <sheetViews>
    <sheetView showGridLines="0" workbookViewId="0">
      <selection activeCell="B12" sqref="B12:D14"/>
    </sheetView>
  </sheetViews>
  <sheetFormatPr baseColWidth="10" defaultRowHeight="12.75"/>
  <cols>
    <col min="1" max="1" width="22.42578125" style="63" customWidth="1"/>
    <col min="2" max="5" width="18.7109375" style="63" customWidth="1"/>
    <col min="6" max="16384" width="11.42578125" style="63"/>
  </cols>
  <sheetData>
    <row r="1" spans="1:5" ht="18">
      <c r="A1" s="166"/>
    </row>
    <row r="2" spans="1:5" ht="13.5" customHeight="1"/>
    <row r="3" spans="1:5" ht="43.5" customHeight="1"/>
    <row r="4" spans="1:5" ht="18">
      <c r="A4" s="167"/>
    </row>
    <row r="5" spans="1:5">
      <c r="A5" s="168"/>
    </row>
    <row r="6" spans="1:5" ht="14.25">
      <c r="A6" s="169"/>
    </row>
    <row r="7" spans="1:5" ht="14.25">
      <c r="A7" s="169"/>
    </row>
    <row r="8" spans="1:5" ht="14.25">
      <c r="A8" s="364" t="s">
        <v>41</v>
      </c>
      <c r="B8" s="364"/>
      <c r="C8" s="364"/>
      <c r="D8" s="364"/>
      <c r="E8" s="364"/>
    </row>
    <row r="9" spans="1:5">
      <c r="A9" s="170"/>
    </row>
    <row r="10" spans="1:5">
      <c r="A10" s="365" t="s">
        <v>111</v>
      </c>
      <c r="B10" s="366" t="s">
        <v>165</v>
      </c>
      <c r="C10" s="366" t="s">
        <v>166</v>
      </c>
      <c r="D10" s="366" t="s">
        <v>167</v>
      </c>
      <c r="E10" s="366" t="s">
        <v>65</v>
      </c>
    </row>
    <row r="11" spans="1:5">
      <c r="A11" s="365"/>
      <c r="B11" s="366"/>
      <c r="C11" s="366"/>
      <c r="D11" s="366"/>
      <c r="E11" s="366"/>
    </row>
    <row r="12" spans="1:5" ht="24.95" customHeight="1">
      <c r="A12" s="171" t="s">
        <v>38</v>
      </c>
      <c r="B12" s="172"/>
      <c r="C12" s="172"/>
      <c r="D12" s="172"/>
      <c r="E12" s="173">
        <f>SUM(B12:D12)</f>
        <v>0</v>
      </c>
    </row>
    <row r="13" spans="1:5" ht="24.95" customHeight="1">
      <c r="A13" s="171" t="s">
        <v>39</v>
      </c>
      <c r="B13" s="172"/>
      <c r="C13" s="172"/>
      <c r="D13" s="172"/>
      <c r="E13" s="173">
        <f>SUM(B13:D13)</f>
        <v>0</v>
      </c>
    </row>
    <row r="14" spans="1:5" ht="24.95" customHeight="1">
      <c r="A14" s="171" t="s">
        <v>40</v>
      </c>
      <c r="B14" s="172"/>
      <c r="C14" s="172"/>
      <c r="D14" s="172"/>
      <c r="E14" s="173">
        <f>SUM(B14:D14)</f>
        <v>0</v>
      </c>
    </row>
    <row r="15" spans="1:5" ht="33.75" customHeight="1">
      <c r="A15" s="174" t="s">
        <v>65</v>
      </c>
      <c r="B15" s="173">
        <f>SUM(B12:B14)</f>
        <v>0</v>
      </c>
      <c r="C15" s="173">
        <f>SUM(C12:C14)</f>
        <v>0</v>
      </c>
      <c r="D15" s="173">
        <f>SUM(D12:D14)</f>
        <v>0</v>
      </c>
      <c r="E15" s="173">
        <f>SUM(E12:E14)</f>
        <v>0</v>
      </c>
    </row>
    <row r="16" spans="1:5">
      <c r="A16" s="175"/>
      <c r="B16" s="176"/>
      <c r="C16" s="176"/>
      <c r="D16" s="176"/>
      <c r="E16" s="176"/>
    </row>
    <row r="17" spans="1:5" ht="25.5" customHeight="1">
      <c r="A17" s="177"/>
      <c r="D17" s="178"/>
      <c r="E17" s="179"/>
    </row>
    <row r="18" spans="1:5" ht="14.25">
      <c r="A18" s="180"/>
    </row>
    <row r="19" spans="1:5" ht="83.25" customHeight="1">
      <c r="A19" s="363"/>
      <c r="B19" s="363"/>
      <c r="C19" s="363"/>
      <c r="D19" s="363"/>
      <c r="E19" s="363"/>
    </row>
  </sheetData>
  <sheetProtection algorithmName="SHA-512" hashValue="XUzR1LQXV9zl/o6OOGCj6GxgRIesJAdWKeo2weICCdRoz+WFCrHL9CpqwagHOitY8iKwUYw39l065cSc3FRo4w==" saltValue="6S+JbdnQ17hyK3NH5I8wMw==" spinCount="100000" sheet="1" objects="1" scenarios="1" selectLockedCells="1"/>
  <mergeCells count="7">
    <mergeCell ref="A19:E19"/>
    <mergeCell ref="A8:E8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theme="7" tint="0.39997558519241921"/>
    <pageSetUpPr fitToPage="1"/>
  </sheetPr>
  <dimension ref="B3:H20"/>
  <sheetViews>
    <sheetView workbookViewId="0">
      <selection activeCell="H9" sqref="H9"/>
    </sheetView>
  </sheetViews>
  <sheetFormatPr baseColWidth="10" defaultRowHeight="12.75"/>
  <cols>
    <col min="2" max="2" width="18.28515625" customWidth="1"/>
    <col min="3" max="3" width="65.42578125" bestFit="1" customWidth="1"/>
    <col min="4" max="4" width="25" customWidth="1"/>
  </cols>
  <sheetData>
    <row r="3" spans="2:8">
      <c r="B3" s="7" t="s">
        <v>100</v>
      </c>
      <c r="C3" s="7" t="s">
        <v>87</v>
      </c>
      <c r="D3" s="7" t="s">
        <v>86</v>
      </c>
    </row>
    <row r="4" spans="2:8">
      <c r="B4">
        <v>1</v>
      </c>
      <c r="C4" s="9" t="s">
        <v>101</v>
      </c>
      <c r="D4" s="8"/>
    </row>
    <row r="5" spans="2:8">
      <c r="B5">
        <v>2</v>
      </c>
      <c r="C5" s="9" t="s">
        <v>88</v>
      </c>
      <c r="D5" s="8">
        <v>3050</v>
      </c>
    </row>
    <row r="6" spans="2:8">
      <c r="B6">
        <v>3</v>
      </c>
      <c r="C6" s="9" t="s">
        <v>89</v>
      </c>
      <c r="D6" s="8">
        <v>3050</v>
      </c>
      <c r="H6" s="7"/>
    </row>
    <row r="7" spans="2:8">
      <c r="B7">
        <v>4</v>
      </c>
      <c r="C7" s="9" t="s">
        <v>90</v>
      </c>
      <c r="D7" s="8">
        <v>3050</v>
      </c>
      <c r="H7" s="7"/>
    </row>
    <row r="8" spans="2:8">
      <c r="B8">
        <v>5</v>
      </c>
      <c r="C8" s="9" t="s">
        <v>91</v>
      </c>
      <c r="D8" s="8">
        <v>3450</v>
      </c>
    </row>
    <row r="9" spans="2:8">
      <c r="B9">
        <v>6</v>
      </c>
      <c r="C9" s="9" t="s">
        <v>92</v>
      </c>
      <c r="D9" s="8">
        <v>3450</v>
      </c>
    </row>
    <row r="10" spans="2:8">
      <c r="B10">
        <v>7</v>
      </c>
      <c r="C10" s="9" t="s">
        <v>93</v>
      </c>
      <c r="D10" s="8">
        <v>3650</v>
      </c>
    </row>
    <row r="11" spans="2:8">
      <c r="B11">
        <v>8</v>
      </c>
      <c r="C11" s="9" t="s">
        <v>94</v>
      </c>
      <c r="D11" s="8">
        <v>3450</v>
      </c>
    </row>
    <row r="12" spans="2:8">
      <c r="B12">
        <v>9</v>
      </c>
      <c r="C12" s="9" t="s">
        <v>95</v>
      </c>
      <c r="D12" s="8">
        <v>3650</v>
      </c>
    </row>
    <row r="13" spans="2:8">
      <c r="B13">
        <v>10</v>
      </c>
      <c r="C13" s="9" t="s">
        <v>96</v>
      </c>
      <c r="D13" s="8">
        <v>3960</v>
      </c>
    </row>
    <row r="14" spans="2:8">
      <c r="B14">
        <v>11</v>
      </c>
      <c r="C14" s="9" t="s">
        <v>97</v>
      </c>
      <c r="D14" s="8">
        <v>3960</v>
      </c>
    </row>
    <row r="15" spans="2:8">
      <c r="B15">
        <v>12</v>
      </c>
      <c r="C15" s="9" t="s">
        <v>98</v>
      </c>
      <c r="D15" s="8">
        <v>3450</v>
      </c>
    </row>
    <row r="16" spans="2:8">
      <c r="B16">
        <v>13</v>
      </c>
      <c r="C16" s="9" t="s">
        <v>99</v>
      </c>
      <c r="D16" s="8">
        <v>3650</v>
      </c>
    </row>
    <row r="17" spans="2:4">
      <c r="B17">
        <v>14</v>
      </c>
      <c r="C17" s="367" t="s">
        <v>171</v>
      </c>
      <c r="D17" s="8">
        <v>3450</v>
      </c>
    </row>
    <row r="18" spans="2:4">
      <c r="B18">
        <v>15</v>
      </c>
      <c r="C18" s="9" t="s">
        <v>104</v>
      </c>
      <c r="D18" s="8">
        <v>4360</v>
      </c>
    </row>
    <row r="19" spans="2:4">
      <c r="B19">
        <v>16</v>
      </c>
      <c r="C19" s="9" t="s">
        <v>105</v>
      </c>
      <c r="D19" s="8">
        <v>3650</v>
      </c>
    </row>
    <row r="20" spans="2:4">
      <c r="B20">
        <v>17</v>
      </c>
      <c r="C20" s="9" t="s">
        <v>106</v>
      </c>
      <c r="D20" s="8">
        <v>3050</v>
      </c>
    </row>
  </sheetData>
  <sheetProtection algorithmName="SHA-512" hashValue="kiFjFv6+cKy3TOUZuwmwF78fvMEr9FnKhFj3cMPSHa1VMeqUqt7eivaiHyjBnAaueWpUqJThsgTcK8ZIe2eNNw==" saltValue="otCEktlg3DqDe38lbRjGrQ==" spinCount="100000" sheet="1" objects="1" scenarios="1" selectLockedCells="1"/>
  <sortState xmlns:xlrd2="http://schemas.microsoft.com/office/spreadsheetml/2017/richdata2"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LISTE DES GRADES ET CATEGORIES</vt:lpstr>
      <vt:lpstr>BASE_GRADES</vt:lpstr>
      <vt:lpstr>'CALCUL SALAIRES'!Zone_d_impression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JEUNECOURT Julie</cp:lastModifiedBy>
  <cp:lastPrinted>2023-07-06T14:39:17Z</cp:lastPrinted>
  <dcterms:created xsi:type="dcterms:W3CDTF">2004-04-01T08:31:50Z</dcterms:created>
  <dcterms:modified xsi:type="dcterms:W3CDTF">2023-10-02T06:40:48Z</dcterms:modified>
</cp:coreProperties>
</file>