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4.xml" ContentType="application/vnd.openxmlformats-officedocument.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5.xml" ContentType="application/vnd.openxmlformats-officedocument.drawing+xml"/>
  <Override PartName="/xl/embeddings/oleObject1.bin" ContentType="application/vnd.openxmlformats-officedocument.oleObject"/>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defaultThemeVersion="124226"/>
  <mc:AlternateContent xmlns:mc="http://schemas.openxmlformats.org/markup-compatibility/2006">
    <mc:Choice Requires="x15">
      <x15ac:absPath xmlns:x15ac="http://schemas.microsoft.com/office/spreadsheetml/2010/11/ac" url="D:\"/>
    </mc:Choice>
  </mc:AlternateContent>
  <xr:revisionPtr revIDLastSave="0" documentId="8_{74B6C897-2476-408B-8807-BC0A32A4FDF7}" xr6:coauthVersionLast="47" xr6:coauthVersionMax="47" xr10:uidLastSave="{00000000-0000-0000-0000-000000000000}"/>
  <bookViews>
    <workbookView xWindow="-110" yWindow="-110" windowWidth="19420" windowHeight="11500" tabRatio="835" firstSheet="4" xr2:uid="{00000000-000D-0000-FFFF-FFFF00000000}"/>
  </bookViews>
  <sheets>
    <sheet name="Notice Explicative" sheetId="9" r:id="rId1"/>
    <sheet name="1) DEMANDE DE PRISE EN CHARGE" sheetId="2" r:id="rId2"/>
    <sheet name="2) CALCUL SALAIRES " sheetId="3" r:id="rId3"/>
    <sheet name="3) ENSEIGNEMENT ORGANISME" sheetId="8" r:id="rId4"/>
    <sheet name="4) DEPLACEMENT REPAS HEBERG. " sheetId="1" r:id="rId5"/>
    <sheet name="5) COFINANCEMENT ETS" sheetId="4" r:id="rId6"/>
    <sheet name="LISTE DES GRADES ET CATEGORIES" sheetId="7" r:id="rId7"/>
    <sheet name="LISTE DES DIPLOMES + DUREE" sheetId="5" r:id="rId8"/>
  </sheets>
  <externalReferences>
    <externalReference r:id="rId9"/>
  </externalReferences>
  <definedNames>
    <definedName name="BASE_GRADES">'LISTE DES GRADES ET CATEGORIES'!$B$4:$D$20</definedName>
    <definedName name="cofi">[1]base!$N$2:$N$3</definedName>
    <definedName name="cte">[1]base!$K$12:$K$13</definedName>
    <definedName name="EP">[1]base!$K$15:$K$45</definedName>
    <definedName name="ETS">[1]base!$A$2:$A$150</definedName>
    <definedName name="financement">[1]base!$K$2:$K$3</definedName>
    <definedName name="Liste_diplomes">'LISTE DES DIPLOMES + DUREE'!$A$1:$F$34</definedName>
    <definedName name="SEXE">[1]base!$K$9:$K$10</definedName>
    <definedName name="_xlnm.Print_Area" localSheetId="1">'1) DEMANDE DE PRISE EN CHARGE'!$A$1:$H$76</definedName>
    <definedName name="_xlnm.Print_Area" localSheetId="2">'2) CALCUL SALAIRES '!$A$1:$Q$67</definedName>
    <definedName name="_xlnm.Print_Area" localSheetId="3">'3) ENSEIGNEMENT ORGANISME'!$A$1:$M$44</definedName>
    <definedName name="_xlnm.Print_Area" localSheetId="4">'4) DEPLACEMENT REPAS HEBERG. '!$A$1:$K$53</definedName>
    <definedName name="_xlnm.Print_Area" localSheetId="5">'5) COFINANCEMENT ETS'!$A$1:$K$18</definedName>
    <definedName name="_xlnm.Print_Area" localSheetId="0">'Notice Explicative'!$A$1:$L$85</definedName>
  </definedNames>
  <calcPr calcId="191029" fullPrecision="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1" i="8" l="1"/>
  <c r="E53" i="2"/>
  <c r="M13" i="3"/>
  <c r="O17" i="3"/>
  <c r="G6" i="1"/>
  <c r="D13" i="1"/>
  <c r="D14" i="1"/>
  <c r="D15" i="1"/>
  <c r="D17" i="1"/>
  <c r="G24" i="1"/>
  <c r="G25" i="1"/>
  <c r="G21" i="1"/>
  <c r="J21" i="1"/>
  <c r="K21" i="1"/>
  <c r="G22" i="1"/>
  <c r="J22" i="1"/>
  <c r="K22" i="1"/>
  <c r="G27" i="1"/>
  <c r="K28" i="1"/>
  <c r="D34" i="1"/>
  <c r="D35" i="1"/>
  <c r="D36" i="1"/>
  <c r="D37" i="1"/>
  <c r="H34" i="1"/>
  <c r="H35" i="1"/>
  <c r="H36" i="1"/>
  <c r="H37" i="1"/>
  <c r="K34" i="1"/>
  <c r="K35" i="1"/>
  <c r="K36" i="1"/>
  <c r="K37" i="1"/>
  <c r="D39" i="1"/>
  <c r="K40" i="1"/>
  <c r="D46" i="1"/>
  <c r="D47" i="1"/>
  <c r="D49" i="1"/>
  <c r="K49" i="1"/>
  <c r="K52" i="1"/>
  <c r="F53" i="2"/>
  <c r="N22" i="3"/>
  <c r="P17" i="3" a="1"/>
  <c r="P17" i="3"/>
  <c r="N26" i="3" a="1"/>
  <c r="N26" i="3"/>
  <c r="N33" i="3"/>
  <c r="G53" i="2"/>
  <c r="H53" i="2"/>
  <c r="H54" i="2"/>
  <c r="H12" i="4"/>
  <c r="C12" i="4"/>
  <c r="D12" i="4"/>
  <c r="E12" i="4"/>
  <c r="F12" i="4"/>
  <c r="G12" i="4"/>
  <c r="B12" i="4"/>
  <c r="G54" i="2"/>
  <c r="N17" i="3"/>
  <c r="M17" i="3"/>
  <c r="H56" i="2"/>
  <c r="M10" i="3"/>
  <c r="M8" i="3"/>
  <c r="M6" i="3"/>
  <c r="E6" i="1"/>
  <c r="C6" i="1"/>
  <c r="D53" i="2"/>
  <c r="C53" i="2"/>
  <c r="E54" i="2"/>
  <c r="I6" i="1"/>
  <c r="F54" i="2"/>
  <c r="G56" i="2"/>
  <c r="H5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<sst xmlns="http://schemas.openxmlformats.org/spreadsheetml/2006/main" count="281" uniqueCount="241">
  <si>
    <t>Montant</t>
  </si>
  <si>
    <t>A l'hôtel</t>
  </si>
  <si>
    <t>Repas plein tarif</t>
  </si>
  <si>
    <t>Repas demi tarif</t>
  </si>
  <si>
    <t>Catégories                             (puissance fiscale du véhicule)</t>
  </si>
  <si>
    <t>de 5 CV et moins</t>
  </si>
  <si>
    <t>de 6 et 7 CV</t>
  </si>
  <si>
    <t>de 8 CV et plus</t>
  </si>
  <si>
    <t>Tarif</t>
  </si>
  <si>
    <t>Nombre de Repas</t>
  </si>
  <si>
    <t>Montant total</t>
  </si>
  <si>
    <t>Transport en commun</t>
  </si>
  <si>
    <t>SNCF 2ème classe</t>
  </si>
  <si>
    <t>Métro, Autocar, bus</t>
  </si>
  <si>
    <t>Parking, péage..</t>
  </si>
  <si>
    <r>
      <t>du 1</t>
    </r>
    <r>
      <rPr>
        <vertAlign val="superscript"/>
        <sz val="9"/>
        <rFont val="Arial"/>
        <family val="2"/>
      </rPr>
      <t>er</t>
    </r>
    <r>
      <rPr>
        <sz val="9"/>
        <rFont val="Arial"/>
        <family val="2"/>
      </rPr>
      <t xml:space="preserve"> au 10</t>
    </r>
    <r>
      <rPr>
        <vertAlign val="superscript"/>
        <sz val="9"/>
        <rFont val="Arial"/>
        <family val="2"/>
      </rPr>
      <t>ème</t>
    </r>
    <r>
      <rPr>
        <sz val="9"/>
        <rFont val="Arial"/>
        <family val="2"/>
      </rPr>
      <t xml:space="preserve"> jour</t>
    </r>
  </si>
  <si>
    <r>
      <t>du 11</t>
    </r>
    <r>
      <rPr>
        <vertAlign val="superscript"/>
        <sz val="9"/>
        <rFont val="Arial"/>
        <family val="2"/>
      </rPr>
      <t>ème</t>
    </r>
    <r>
      <rPr>
        <sz val="9"/>
        <rFont val="Arial"/>
        <family val="2"/>
      </rPr>
      <t xml:space="preserve"> au 30</t>
    </r>
    <r>
      <rPr>
        <vertAlign val="superscript"/>
        <sz val="9"/>
        <rFont val="Arial"/>
        <family val="2"/>
      </rPr>
      <t>ème</t>
    </r>
    <r>
      <rPr>
        <sz val="9"/>
        <rFont val="Arial"/>
        <family val="2"/>
      </rPr>
      <t xml:space="preserve"> jour</t>
    </r>
  </si>
  <si>
    <r>
      <t>du 31</t>
    </r>
    <r>
      <rPr>
        <vertAlign val="superscript"/>
        <sz val="9"/>
        <rFont val="Arial"/>
        <family val="2"/>
      </rPr>
      <t>ème</t>
    </r>
    <r>
      <rPr>
        <sz val="9"/>
        <rFont val="Arial"/>
        <family val="2"/>
      </rPr>
      <t xml:space="preserve"> au 60</t>
    </r>
    <r>
      <rPr>
        <vertAlign val="superscript"/>
        <sz val="9"/>
        <rFont val="Arial"/>
        <family val="2"/>
      </rPr>
      <t xml:space="preserve">ème </t>
    </r>
    <r>
      <rPr>
        <sz val="9"/>
        <rFont val="Arial"/>
        <family val="2"/>
      </rPr>
      <t>jour</t>
    </r>
  </si>
  <si>
    <r>
      <t>à partir du 61</t>
    </r>
    <r>
      <rPr>
        <vertAlign val="superscript"/>
        <sz val="9"/>
        <rFont val="Arial"/>
        <family val="2"/>
      </rPr>
      <t>ème</t>
    </r>
    <r>
      <rPr>
        <sz val="9"/>
        <rFont val="Arial"/>
        <family val="2"/>
      </rPr>
      <t xml:space="preserve"> jour</t>
    </r>
  </si>
  <si>
    <t>Aller</t>
  </si>
  <si>
    <t>Retour</t>
  </si>
  <si>
    <t>Nbre</t>
  </si>
  <si>
    <t>Total</t>
  </si>
  <si>
    <t>Prix unitaire</t>
  </si>
  <si>
    <t>Total hébergement</t>
  </si>
  <si>
    <t>Total déplacement</t>
  </si>
  <si>
    <t>Total repas</t>
  </si>
  <si>
    <t>Date Fin</t>
  </si>
  <si>
    <t>ETABLISSEMENT</t>
  </si>
  <si>
    <t>AGENT</t>
  </si>
  <si>
    <t>ACTION DE FORMATION</t>
  </si>
  <si>
    <t>Organisme de formation :</t>
  </si>
  <si>
    <t>Avis</t>
  </si>
  <si>
    <t>Date Début</t>
  </si>
  <si>
    <t>Enseignement</t>
  </si>
  <si>
    <t>Déplacement</t>
  </si>
  <si>
    <t>Salaires / Charges</t>
  </si>
  <si>
    <t>Frais de salaires</t>
  </si>
  <si>
    <t>Détail de la partie financée par l'établissement</t>
  </si>
  <si>
    <t xml:space="preserve">Code ETS : </t>
  </si>
  <si>
    <t xml:space="preserve">Nom Etablissement : </t>
  </si>
  <si>
    <t xml:space="preserve">Dossier suivi par : </t>
  </si>
  <si>
    <t xml:space="preserve">Date : </t>
  </si>
  <si>
    <t xml:space="preserve">Date de fin de scolarité : </t>
  </si>
  <si>
    <t xml:space="preserve">Nombre d'heures de formation : </t>
  </si>
  <si>
    <t>Numéro de déclaration d'activité :</t>
  </si>
  <si>
    <t>Cachet de l'établissement</t>
  </si>
  <si>
    <t xml:space="preserve">Fait à : </t>
  </si>
  <si>
    <t xml:space="preserve">Le : </t>
  </si>
  <si>
    <t>Diplôme</t>
  </si>
  <si>
    <t>Durée en mois</t>
  </si>
  <si>
    <t>DE pédicure podologue</t>
  </si>
  <si>
    <t>DE manipulateur électroradiologie</t>
  </si>
  <si>
    <t>DE ergothérapeute</t>
  </si>
  <si>
    <t>DE éducateur jeunes enfants</t>
  </si>
  <si>
    <t>DE technicien en analyse biomédicales</t>
  </si>
  <si>
    <t>DE éducateur technique spécialisé</t>
  </si>
  <si>
    <t>DE éducateur spécialisé</t>
  </si>
  <si>
    <t>Capacité orthophoniste</t>
  </si>
  <si>
    <t>DE psychomotricien</t>
  </si>
  <si>
    <t>DE moniteur éducateur</t>
  </si>
  <si>
    <t>BPJEPS</t>
  </si>
  <si>
    <t>DE cadre de santé</t>
  </si>
  <si>
    <t>DEJEPS</t>
  </si>
  <si>
    <t>Master péri natalité</t>
  </si>
  <si>
    <t>DE conseiller en économie sociale</t>
  </si>
  <si>
    <t>Code diplôme</t>
  </si>
  <si>
    <t>Taux moyen</t>
  </si>
  <si>
    <t>Date de début de formation</t>
  </si>
  <si>
    <t>Période de formation</t>
  </si>
  <si>
    <t xml:space="preserve">Date de début de scolarité : </t>
  </si>
  <si>
    <t>INTITULE DE LA FORMATION :</t>
  </si>
  <si>
    <t xml:space="preserve">DUREE DE LA SCOLARITE </t>
  </si>
  <si>
    <t>❶</t>
  </si>
  <si>
    <t>❷</t>
  </si>
  <si>
    <t>Période</t>
  </si>
  <si>
    <t>DUREE REGLEMENTAIRE
 DE PRISE EN CHARGE
(en jours)</t>
  </si>
  <si>
    <t>DUREE REGLEMENTAIRE
 DE PRISE EN CHARGE
(en mois)</t>
  </si>
  <si>
    <t>Date de fin 
de formation</t>
  </si>
  <si>
    <t>❸</t>
  </si>
  <si>
    <t>TOTAL</t>
  </si>
  <si>
    <t>Tél :</t>
  </si>
  <si>
    <t>L'établissement atteste avoir pris connaissance des conditions de prise en charge de l'ANFH, certifie l'exactitude des renseignements fournis et la conformité des documents joints.</t>
  </si>
  <si>
    <t>FRAIS DE DEPLACEMENT</t>
  </si>
  <si>
    <t>FRAIS D'HEBERGEMENT</t>
  </si>
  <si>
    <t>Total transports en commun</t>
  </si>
  <si>
    <t>Total véhicule personnel</t>
  </si>
  <si>
    <t>Véhicule personnel</t>
  </si>
  <si>
    <t xml:space="preserve">RAPPEL DUREE DE LA SCOLARITE </t>
  </si>
  <si>
    <t>Total hôtel</t>
  </si>
  <si>
    <t>Type REPAS</t>
  </si>
  <si>
    <t>FRAIS DE REPAS</t>
  </si>
  <si>
    <r>
      <rPr>
        <b/>
        <sz val="16"/>
        <color indexed="9"/>
        <rFont val="Calibri"/>
        <family val="2"/>
      </rPr>
      <t>TOTAL GENERAL DEPLACEMENT</t>
    </r>
    <r>
      <rPr>
        <b/>
        <sz val="14"/>
        <color indexed="9"/>
        <rFont val="Calibri"/>
        <family val="2"/>
      </rPr>
      <t xml:space="preserve"> </t>
    </r>
    <r>
      <rPr>
        <b/>
        <sz val="14"/>
        <rFont val="Calibri"/>
        <family val="2"/>
      </rPr>
      <t xml:space="preserve">= </t>
    </r>
    <r>
      <rPr>
        <b/>
        <sz val="14"/>
        <rFont val="Calibri"/>
        <family val="2"/>
      </rPr>
      <t>❶+❷+❸</t>
    </r>
  </si>
  <si>
    <r>
      <t xml:space="preserve">Distance </t>
    </r>
    <r>
      <rPr>
        <b/>
        <u/>
        <sz val="9"/>
        <color indexed="30"/>
        <rFont val="Arial"/>
        <family val="2"/>
      </rPr>
      <t>quotidienne</t>
    </r>
    <r>
      <rPr>
        <b/>
        <sz val="9"/>
        <color indexed="30"/>
        <rFont val="Arial"/>
        <family val="2"/>
      </rPr>
      <t xml:space="preserve"> à parcourir</t>
    </r>
  </si>
  <si>
    <t>DE sage-femme</t>
  </si>
  <si>
    <t>DE masseur-kinésithérapeute</t>
  </si>
  <si>
    <t>DE infirmier de bloc opératoire</t>
  </si>
  <si>
    <t>DE infirmier anesthésiste</t>
  </si>
  <si>
    <t>DE assistant de service social</t>
  </si>
  <si>
    <t>DE puéricultrice</t>
  </si>
  <si>
    <t>DE auxiliaire de puériculture</t>
  </si>
  <si>
    <t>DE aide-soignant</t>
  </si>
  <si>
    <t>DEAES accompagnant éducatif et social</t>
  </si>
  <si>
    <t>Signature du Directeur</t>
  </si>
  <si>
    <t>Le Directeur de l'établissement :</t>
  </si>
  <si>
    <t>Adresse :</t>
  </si>
  <si>
    <t xml:space="preserve">N° de SIRET : </t>
  </si>
  <si>
    <t xml:space="preserve">NOM ETABLISSEMENT : </t>
  </si>
  <si>
    <t xml:space="preserve">NOM AGENT : </t>
  </si>
  <si>
    <t>PRENOM AGENT :</t>
  </si>
  <si>
    <t xml:space="preserve">SELECTION DU GRADE OU CATEGORIE : </t>
  </si>
  <si>
    <t>Montant mensuel du forfait</t>
  </si>
  <si>
    <t>Grades ou Catégories</t>
  </si>
  <si>
    <t>Numéro ligne</t>
  </si>
  <si>
    <t># VIDE - Grade à renseigner (ou) Catégorie si Grade de l'agent non listé</t>
  </si>
  <si>
    <t xml:space="preserve">MONTANT MENSUEL DU FORFAIT SALAIRES : </t>
  </si>
  <si>
    <t xml:space="preserve">MONTANT TOTAL DES SALAIRES 
POUR LA DUREE DE LA FORMATION : </t>
  </si>
  <si>
    <t>Catégorie A (pour les autres grades non listés)</t>
  </si>
  <si>
    <t>Catégorie B (pour les autres grades non listés)</t>
  </si>
  <si>
    <t>Catégorie C (pour les autres grades non listés)</t>
  </si>
  <si>
    <t>Montant des frais pédagogiques dûs à l'organisme :</t>
  </si>
  <si>
    <t>Montant des frais d'inscription :</t>
  </si>
  <si>
    <r>
      <t xml:space="preserve">FICHE ESTIMATION DES FRAIS DE DEPLACEMENT </t>
    </r>
    <r>
      <rPr>
        <b/>
        <sz val="18"/>
        <rFont val="Wingdings 3"/>
        <family val="1"/>
        <charset val="2"/>
      </rPr>
      <t/>
    </r>
  </si>
  <si>
    <r>
      <t xml:space="preserve">FICHE ESTIMATION DES FRAIS PEDAGOGIQUES </t>
    </r>
    <r>
      <rPr>
        <b/>
        <sz val="20"/>
        <rFont val="Wingdings 3"/>
        <family val="1"/>
        <charset val="2"/>
      </rPr>
      <t/>
    </r>
  </si>
  <si>
    <r>
      <t xml:space="preserve">FICHE ESTIMATION DES SALAIRES (base forfaitaire) </t>
    </r>
    <r>
      <rPr>
        <b/>
        <sz val="22"/>
        <rFont val="Wingdings 3"/>
        <family val="1"/>
        <charset val="2"/>
      </rPr>
      <t/>
    </r>
  </si>
  <si>
    <r>
      <t xml:space="preserve">PRIORITE </t>
    </r>
    <r>
      <rPr>
        <b/>
        <sz val="10"/>
        <color rgb="FFFF0000"/>
        <rFont val="Wingdings 3"/>
        <family val="1"/>
        <charset val="2"/>
      </rPr>
      <t>Æ</t>
    </r>
    <r>
      <rPr>
        <b/>
        <sz val="10"/>
        <color rgb="FFFF0000"/>
        <rFont val="Arial"/>
        <family val="2"/>
      </rPr>
      <t xml:space="preserve"> </t>
    </r>
  </si>
  <si>
    <t>CAFERUIS</t>
  </si>
  <si>
    <t>Financée dans le cadre du 83  % du 2,1%</t>
  </si>
  <si>
    <t>Lieu de la formation :</t>
  </si>
  <si>
    <t>ONGLET 1 :
DEMANDE DE PRISE EN CHARGE</t>
  </si>
  <si>
    <t>ONGLET 2 :
CALCUL SALAIRE</t>
  </si>
  <si>
    <t>ONGLET 3 :
ENSEIGNEMENT ORGANISME</t>
  </si>
  <si>
    <t>ONGLET 6 :
LISTE DES GRADES ET CATEGORIES</t>
  </si>
  <si>
    <t>ONGLET 7 : 
LISTE DES DIPLOMES + DUREE</t>
  </si>
  <si>
    <t>NOTICE EXPLICATIVE</t>
  </si>
  <si>
    <t>ONGLET 4 :
DEPLACEMENT / REPAS / HEBERGEMENT</t>
  </si>
  <si>
    <t>Dernier bulletin de salaire</t>
  </si>
  <si>
    <t>Carte grise du véhicule personnel</t>
  </si>
  <si>
    <t xml:space="preserve">Bien distinguer les frais d'inscription et les frais pédagogiques.  
Ces coûts alimenteront automatiquement le tableau de l'onglet 1. </t>
  </si>
  <si>
    <t xml:space="preserve">Dans chaque  onglet, seules  les  zones  oranges sont accessibles et  doivent  être  renseignées </t>
  </si>
  <si>
    <t>La demande de financement est composée de 7 onglets (en bas de page), il est impératif de compléter les onglets 1 à 5.</t>
  </si>
  <si>
    <t>Attestation de réussite au concours
Copie du courrier de demande de report</t>
  </si>
  <si>
    <t>Convention de la formation ou devis
Calendrier détaillé de la formation</t>
  </si>
  <si>
    <t>Adjoint administratif</t>
  </si>
  <si>
    <t>NOM :</t>
  </si>
  <si>
    <t>PRENOM :</t>
  </si>
  <si>
    <t>Agent d'entretien qualifié</t>
  </si>
  <si>
    <t>Agent des services hospitaliers qualifié</t>
  </si>
  <si>
    <t>Aide médico-psychologique</t>
  </si>
  <si>
    <t>Aide-soignant</t>
  </si>
  <si>
    <t>Assistant de service social</t>
  </si>
  <si>
    <t>Auxiliaire de puériculture</t>
  </si>
  <si>
    <t>Educateur spécialisé</t>
  </si>
  <si>
    <t>Infirmier</t>
  </si>
  <si>
    <t>Infirmier de bloc opératoire</t>
  </si>
  <si>
    <t>Ouvrier principal</t>
  </si>
  <si>
    <t>Préparateur en pharmacie hospitalière</t>
  </si>
  <si>
    <t>DE infirmier</t>
  </si>
  <si>
    <t>DE infirmier en pratique avancée (IPA)</t>
  </si>
  <si>
    <t>Certificat orthoptiste</t>
  </si>
  <si>
    <t>DE préparateur en pharmacie hospitalière</t>
  </si>
  <si>
    <t>Tarif de base</t>
  </si>
  <si>
    <t>Nombre de nuits</t>
  </si>
  <si>
    <t>Paris</t>
  </si>
  <si>
    <t>Grande ville 
(&gt; à 200 000 hbts) 
Et Grand Paris</t>
  </si>
  <si>
    <t>SNCF 1ère classe</t>
  </si>
  <si>
    <t>Observation si modalités spécifiques de prise en charge appliquées par l'établissement :</t>
  </si>
  <si>
    <t>Frais rééls/ Forfait Ets</t>
  </si>
  <si>
    <t>Diplôme d'assistant de régulation médicale (ARM)</t>
  </si>
  <si>
    <t>ONGLET 5 :
COFINANCEMENT SUR LE PLAN DE FORMATION ETABLISSEMENT</t>
  </si>
  <si>
    <t>Agent sans poste ou en reconversion</t>
  </si>
  <si>
    <t xml:space="preserve">        Frais réels
        Forfait Ets
        Forfait ANFH</t>
  </si>
  <si>
    <t xml:space="preserve">      Repas frais réels
      Forfait ANFH</t>
  </si>
  <si>
    <t>COFINANCEMENT SUR LE PLAN DE FORMATION DE L'ETABLISSEMENT</t>
  </si>
  <si>
    <t>Agent RQTH</t>
  </si>
  <si>
    <r>
      <t xml:space="preserve">A compléter uniquement si la formation se déroule hors du lieu de résidence administrative ou familiale et sur une distance &gt; à 10 kms. 
</t>
    </r>
    <r>
      <rPr>
        <b/>
        <sz val="11"/>
        <rFont val="Arial"/>
        <family val="2"/>
      </rPr>
      <t xml:space="preserve">Frais de déplacement : </t>
    </r>
    <r>
      <rPr>
        <sz val="11"/>
        <rFont val="Arial"/>
        <family val="2"/>
      </rPr>
      <t xml:space="preserve">
Si la </t>
    </r>
    <r>
      <rPr>
        <b/>
        <sz val="11"/>
        <rFont val="Arial"/>
        <family val="2"/>
      </rPr>
      <t>formation est en discontinue</t>
    </r>
    <r>
      <rPr>
        <sz val="11"/>
        <rFont val="Arial"/>
        <family val="2"/>
      </rPr>
      <t xml:space="preserve"> </t>
    </r>
    <r>
      <rPr>
        <b/>
        <u/>
        <sz val="11"/>
        <rFont val="Arial"/>
        <family val="2"/>
      </rPr>
      <t>sans</t>
    </r>
    <r>
      <rPr>
        <b/>
        <sz val="11"/>
        <rFont val="Arial"/>
        <family val="2"/>
      </rPr>
      <t xml:space="preserve"> hébergement </t>
    </r>
    <r>
      <rPr>
        <sz val="11"/>
        <rFont val="Arial"/>
        <family val="2"/>
      </rPr>
      <t xml:space="preserve">: Prise en charge d'un aller-retour par session ou par jour.
Si la </t>
    </r>
    <r>
      <rPr>
        <b/>
        <sz val="11"/>
        <rFont val="Arial"/>
        <family val="2"/>
      </rPr>
      <t xml:space="preserve">formation est en continue </t>
    </r>
    <r>
      <rPr>
        <b/>
        <u/>
        <sz val="11"/>
        <rFont val="Arial"/>
        <family val="2"/>
      </rPr>
      <t>avec</t>
    </r>
    <r>
      <rPr>
        <b/>
        <sz val="11"/>
        <rFont val="Arial"/>
        <family val="2"/>
      </rPr>
      <t xml:space="preserve"> hébergement</t>
    </r>
    <r>
      <rPr>
        <sz val="11"/>
        <rFont val="Arial"/>
        <family val="2"/>
      </rPr>
      <t xml:space="preserve"> : Prise en charge d'un aller-retour par semaine. 
Si la </t>
    </r>
    <r>
      <rPr>
        <b/>
        <sz val="11"/>
        <rFont val="Arial"/>
        <family val="2"/>
      </rPr>
      <t xml:space="preserve">formation est en continue </t>
    </r>
    <r>
      <rPr>
        <b/>
        <u/>
        <sz val="11"/>
        <rFont val="Arial"/>
        <family val="2"/>
      </rPr>
      <t>sans</t>
    </r>
    <r>
      <rPr>
        <b/>
        <sz val="11"/>
        <rFont val="Arial"/>
        <family val="2"/>
      </rPr>
      <t xml:space="preserve"> hébergement</t>
    </r>
    <r>
      <rPr>
        <sz val="11"/>
        <rFont val="Arial"/>
        <family val="2"/>
      </rPr>
      <t xml:space="preserve"> : Prise en charge d'un aller-retour par jour. 
</t>
    </r>
    <r>
      <rPr>
        <b/>
        <sz val="11"/>
        <rFont val="Arial"/>
        <family val="2"/>
      </rPr>
      <t xml:space="preserve">Frais d'hebergement : 
</t>
    </r>
    <r>
      <rPr>
        <sz val="11"/>
        <rFont val="Arial"/>
        <family val="2"/>
      </rPr>
      <t xml:space="preserve">Prise en charge d'un loyer dans la limite de </t>
    </r>
    <r>
      <rPr>
        <b/>
        <sz val="11"/>
        <rFont val="Arial"/>
        <family val="2"/>
      </rPr>
      <t>750€</t>
    </r>
    <r>
      <rPr>
        <sz val="11"/>
        <rFont val="Arial"/>
        <family val="2"/>
      </rPr>
      <t xml:space="preserve"> à Paris (75-92-93-94) et de </t>
    </r>
    <r>
      <rPr>
        <b/>
        <sz val="11"/>
        <rFont val="Arial"/>
        <family val="2"/>
      </rPr>
      <t>600€</t>
    </r>
    <r>
      <rPr>
        <sz val="11"/>
        <rFont val="Arial"/>
        <family val="2"/>
      </rPr>
      <t xml:space="preserve"> pour la province OU BIEN choix du forfait mensuel.
</t>
    </r>
    <r>
      <rPr>
        <b/>
        <sz val="11"/>
        <rFont val="Arial"/>
        <family val="2"/>
      </rPr>
      <t>Frais de repas :</t>
    </r>
    <r>
      <rPr>
        <sz val="11"/>
        <rFont val="Arial"/>
        <family val="2"/>
      </rPr>
      <t xml:space="preserve">
Prise en charge au réel (dans la limite des plafonds) ou au forfait (par repas ou mensuel)
Ces coûts alimenteront automatiquement le tableau de l'onglet 1. </t>
    </r>
  </si>
  <si>
    <r>
      <t xml:space="preserve">DUREE DE PRISE EN CHARGE </t>
    </r>
    <r>
      <rPr>
        <b/>
        <sz val="10"/>
        <color indexed="13"/>
        <rFont val="Arial"/>
        <family val="2"/>
      </rPr>
      <t>(EN JOURS)</t>
    </r>
  </si>
  <si>
    <r>
      <t xml:space="preserve">DUREE DE PRISE EN CHARGE </t>
    </r>
    <r>
      <rPr>
        <b/>
        <sz val="10"/>
        <color indexed="13"/>
        <rFont val="Arial"/>
        <family val="2"/>
      </rPr>
      <t>(EN MOIS)</t>
    </r>
  </si>
  <si>
    <r>
      <t xml:space="preserve">MERCI D'ESTIMER LES FRAIS DE DEPLACEMENT AU PLUS JUSTE. 
</t>
    </r>
    <r>
      <rPr>
        <b/>
        <sz val="9"/>
        <rFont val="Arial"/>
        <family val="2"/>
      </rPr>
      <t>CHAQUE ANNEE, PLUSIEURS DIZAINES DE MILLIERS D'EUROS SONT AINSI SOLDES ET DIFFICILES A REATTRIBUER</t>
    </r>
  </si>
  <si>
    <t>Les administrateurs sont informés des cofinancements proposés par les établissements.
Le cofinancement d'un dossier augmente ses chances d'obtenir un accord de financement sur les fonds mutualisés.</t>
  </si>
  <si>
    <t xml:space="preserve">Accompagnant éducatif et social </t>
  </si>
  <si>
    <t>DE infirmier - Parcours allégé AS suivant la formation de trois mois</t>
  </si>
  <si>
    <t>Durée réglementaire de la formation (Théorie + stages)  en heures</t>
  </si>
  <si>
    <t xml:space="preserve">1 585 h </t>
  </si>
  <si>
    <t xml:space="preserve">820 h </t>
  </si>
  <si>
    <t xml:space="preserve">4 620 h </t>
  </si>
  <si>
    <t>3 368 h</t>
  </si>
  <si>
    <t xml:space="preserve">1 540 h </t>
  </si>
  <si>
    <t>1 470 h</t>
  </si>
  <si>
    <t xml:space="preserve">1 100 h </t>
  </si>
  <si>
    <t xml:space="preserve">3 600 h </t>
  </si>
  <si>
    <t xml:space="preserve">3 550 h </t>
  </si>
  <si>
    <t xml:space="preserve">3 160 h </t>
  </si>
  <si>
    <t xml:space="preserve">3 260 h  </t>
  </si>
  <si>
    <t xml:space="preserve">4 200 h </t>
  </si>
  <si>
    <t>3 220 h (420 + 2 800)</t>
  </si>
  <si>
    <t>3 290 h</t>
  </si>
  <si>
    <t>3 450 h</t>
  </si>
  <si>
    <t>4 200h</t>
  </si>
  <si>
    <t xml:space="preserve">1 930 h </t>
  </si>
  <si>
    <t>3 198 h</t>
  </si>
  <si>
    <t xml:space="preserve">1 360 h </t>
  </si>
  <si>
    <t xml:space="preserve">2 762 h </t>
  </si>
  <si>
    <t xml:space="preserve">1 500 h </t>
  </si>
  <si>
    <t xml:space="preserve">9 000 h </t>
  </si>
  <si>
    <t xml:space="preserve">3 423 h </t>
  </si>
  <si>
    <t xml:space="preserve">1 365 h </t>
  </si>
  <si>
    <t xml:space="preserve">1 200 h </t>
  </si>
  <si>
    <t>1 140 h</t>
  </si>
  <si>
    <t xml:space="preserve">3 530 h </t>
  </si>
  <si>
    <t>Date CSE :</t>
  </si>
  <si>
    <t>Reçu</t>
  </si>
  <si>
    <t xml:space="preserve">En attente </t>
  </si>
  <si>
    <t xml:space="preserve">Date prévue : </t>
  </si>
  <si>
    <t>https://www.francecompetences.fr/</t>
  </si>
  <si>
    <t># VIDE - Diplôme à renseigner</t>
  </si>
  <si>
    <t>Sur liste complémentaire (Position) :</t>
  </si>
  <si>
    <t>Permet d'obtenir un financement complémentaire via le FIPHFP</t>
  </si>
  <si>
    <t>E-mail :</t>
  </si>
  <si>
    <r>
      <t xml:space="preserve">Montant total du dossier </t>
    </r>
    <r>
      <rPr>
        <b/>
        <sz val="12"/>
        <color indexed="8"/>
        <rFont val="Calibri"/>
        <family val="2"/>
      </rPr>
      <t xml:space="preserve">et répartition </t>
    </r>
    <r>
      <rPr>
        <b/>
        <sz val="12"/>
        <color indexed="10"/>
        <rFont val="Calibri"/>
        <family val="2"/>
      </rPr>
      <t>(Eléments à saisir dans les onglets 2 à 4)</t>
    </r>
  </si>
  <si>
    <r>
      <rPr>
        <b/>
        <sz val="12"/>
        <color indexed="8"/>
        <rFont val="Wingdings 3"/>
        <family val="1"/>
        <charset val="2"/>
      </rPr>
      <t>Æ</t>
    </r>
    <r>
      <rPr>
        <b/>
        <sz val="12"/>
        <color indexed="8"/>
        <rFont val="Calibri"/>
        <family val="2"/>
      </rPr>
      <t xml:space="preserve"> PART FINANCEMENT ETABLISSEMENT  :</t>
    </r>
  </si>
  <si>
    <r>
      <rPr>
        <b/>
        <sz val="12"/>
        <rFont val="Wingdings 3"/>
        <family val="1"/>
        <charset val="2"/>
      </rPr>
      <t>Æ</t>
    </r>
    <r>
      <rPr>
        <b/>
        <sz val="12"/>
        <rFont val="Calibri"/>
        <family val="2"/>
      </rPr>
      <t xml:space="preserve"> PART FINANCEMENT DEMANDEE A L'ANFH :</t>
    </r>
  </si>
  <si>
    <r>
      <t xml:space="preserve">Mobilisation des heures
de CPF de l'agent (Oui ou Non)      </t>
    </r>
    <r>
      <rPr>
        <b/>
        <sz val="12"/>
        <color rgb="FFFF0000"/>
        <rFont val="Wingdings 3"/>
        <family val="1"/>
        <charset val="2"/>
      </rPr>
      <t>Æ</t>
    </r>
  </si>
  <si>
    <r>
      <t xml:space="preserve">Le financement de la formation sur le FQ-CPF entrainera automatiquement la </t>
    </r>
    <r>
      <rPr>
        <b/>
        <sz val="12"/>
        <rFont val="Arial"/>
        <family val="2"/>
      </rPr>
      <t>décrémentation des heures CPF</t>
    </r>
    <r>
      <rPr>
        <sz val="12"/>
        <rFont val="Arial"/>
        <family val="2"/>
      </rPr>
      <t xml:space="preserve"> de l'agent concerné dans la limite du solde disponible. 
Si "Oui" est indiqué, </t>
    </r>
    <r>
      <rPr>
        <b/>
        <sz val="12"/>
        <rFont val="Arial"/>
        <family val="2"/>
      </rPr>
      <t xml:space="preserve">l'ANFH considérera que l'établissement a obtenu l'accord préalable de l'agent </t>
    </r>
    <r>
      <rPr>
        <sz val="12"/>
        <rFont val="Arial"/>
        <family val="2"/>
      </rPr>
      <t>pour décrémenter son CPF</t>
    </r>
    <r>
      <rPr>
        <b/>
        <sz val="12"/>
        <rFont val="Arial"/>
        <family val="2"/>
      </rPr>
      <t>.</t>
    </r>
    <r>
      <rPr>
        <sz val="12"/>
        <rFont val="Arial"/>
        <family val="2"/>
      </rPr>
      <t xml:space="preserve">
Le refus de mobiliser les heures de CPF de l'agent réduit les chances de financement de la formation, seul le FMEP étant mobilisable.</t>
    </r>
  </si>
  <si>
    <r>
      <t xml:space="preserve">Report : </t>
    </r>
    <r>
      <rPr>
        <sz val="12"/>
        <rFont val="Arial"/>
        <family val="2"/>
      </rPr>
      <t xml:space="preserve">Préciser l'année du concours, joindre la copie du courrier de report </t>
    </r>
  </si>
  <si>
    <r>
      <t xml:space="preserve">GRADE </t>
    </r>
    <r>
      <rPr>
        <b/>
        <sz val="8"/>
        <rFont val="Arial"/>
        <family val="2"/>
      </rPr>
      <t>(menu déroulant)</t>
    </r>
    <r>
      <rPr>
        <b/>
        <sz val="12"/>
        <rFont val="Arial"/>
        <family val="2"/>
      </rPr>
      <t xml:space="preserve"> :</t>
    </r>
  </si>
  <si>
    <r>
      <rPr>
        <b/>
        <sz val="11"/>
        <rFont val="Arial"/>
        <family val="2"/>
      </rPr>
      <t>Intitulé de la formation</t>
    </r>
    <r>
      <rPr>
        <b/>
        <sz val="12"/>
        <rFont val="Arial"/>
        <family val="2"/>
      </rPr>
      <t xml:space="preserve"> :       </t>
    </r>
    <r>
      <rPr>
        <b/>
        <sz val="8"/>
        <rFont val="Arial"/>
        <family val="2"/>
      </rPr>
      <t>(menu déroulant)</t>
    </r>
    <r>
      <rPr>
        <b/>
        <sz val="12"/>
        <rFont val="Arial"/>
        <family val="2"/>
      </rPr>
      <t xml:space="preserve"> </t>
    </r>
  </si>
  <si>
    <t>Répartition annuelle</t>
  </si>
  <si>
    <t>N</t>
  </si>
  <si>
    <t>N+1</t>
  </si>
  <si>
    <t>N+2</t>
  </si>
  <si>
    <t>N+3</t>
  </si>
  <si>
    <t>N+4</t>
  </si>
  <si>
    <t>N+5</t>
  </si>
  <si>
    <t>Pourcentage de cofinancement par rapport au coût total du dossier</t>
  </si>
  <si>
    <t>discontinu - répartition selon programme formation</t>
  </si>
  <si>
    <t>Le calcul s'effectue automatiquement grâce à toutes les données reprises directement de l'onglet 1.</t>
  </si>
  <si>
    <t>DOCUMENTS A FOURNIR OBLIGATOIREMENT</t>
  </si>
  <si>
    <t xml:space="preserve">Renseigner le pourcentage de cofinancement souhaité.
Le montant total de cofinancement se calculera automatiquement et alimentera la partie "Financement établissement" de l'onglet 1. La répartition se fera par exercice en fonction du tableau "répartition pluriannuelle" de l'onglet 7.             </t>
  </si>
  <si>
    <t xml:space="preserve">Listing permettant d'alimenter le menu déroulant de l'onglet 1 et 2, ne pas supprimer. </t>
  </si>
  <si>
    <r>
      <rPr>
        <u/>
        <sz val="11"/>
        <rFont val="Arial"/>
        <family val="2"/>
      </rPr>
      <t xml:space="preserve">Priorité </t>
    </r>
    <r>
      <rPr>
        <sz val="11"/>
        <rFont val="Arial"/>
        <family val="2"/>
      </rPr>
      <t xml:space="preserve">: Il appartient à l'établissement de prioriser ses demandes de financement et de classer chaque dossier transmis. 
</t>
    </r>
    <r>
      <rPr>
        <u/>
        <sz val="11"/>
        <rFont val="Arial"/>
        <family val="2"/>
      </rPr>
      <t>Qualiopi</t>
    </r>
    <r>
      <rPr>
        <sz val="11"/>
        <rFont val="Arial"/>
        <family val="2"/>
      </rPr>
      <t xml:space="preserve"> : Depuis le 1er janvier 2022, l’ANFH ne finance que les actions de formation dont l’organisme est certifié Qualiopi.
</t>
    </r>
    <r>
      <rPr>
        <u/>
        <sz val="11"/>
        <rFont val="Arial"/>
        <family val="2"/>
      </rPr>
      <t>Code RNCP</t>
    </r>
    <r>
      <rPr>
        <sz val="11"/>
        <rFont val="Arial"/>
        <family val="2"/>
      </rPr>
      <t xml:space="preserve"> : Seules les formations "CPF" diplômantes, qualifiantes et certifiantes seront financées par le FQ&amp;CPF.                                                                                                                                                 </t>
    </r>
    <r>
      <rPr>
        <u/>
        <sz val="11"/>
        <rFont val="Arial"/>
        <family val="2"/>
      </rPr>
      <t xml:space="preserve"> Grade agent</t>
    </r>
    <r>
      <rPr>
        <sz val="11"/>
        <rFont val="Arial"/>
        <family val="2"/>
      </rPr>
      <t xml:space="preserve"> : Choisir à partir du menu déroulant alimenté par l'onglet 6.                                                                                                                                         </t>
    </r>
    <r>
      <rPr>
        <u/>
        <sz val="11"/>
        <rFont val="Arial"/>
        <family val="2"/>
      </rPr>
      <t xml:space="preserve"> Intitulé de la formation et grade agent</t>
    </r>
    <r>
      <rPr>
        <sz val="11"/>
        <rFont val="Arial"/>
        <family val="2"/>
      </rPr>
      <t xml:space="preserve"> : Choisir à partir du menu déroulant alimenté par l'onglet 6 et 7. Si la formation n'apparaît pas (ou si cursus partiel), merci de compléter le document dédié aux formations hors EP.
</t>
    </r>
    <r>
      <rPr>
        <u/>
        <sz val="11"/>
        <rFont val="Arial"/>
        <family val="2"/>
      </rPr>
      <t>Montant total du dossier et répartition (tableau)</t>
    </r>
    <r>
      <rPr>
        <sz val="11"/>
        <rFont val="Arial"/>
        <family val="2"/>
      </rPr>
      <t xml:space="preserve"> : Alimenté automatiquement par les onglets 2 à 4. 
</t>
    </r>
    <r>
      <rPr>
        <u/>
        <sz val="11"/>
        <rFont val="Arial"/>
        <family val="2"/>
      </rPr>
      <t>Part financement établissement</t>
    </r>
    <r>
      <rPr>
        <sz val="11"/>
        <rFont val="Arial"/>
        <family val="2"/>
      </rPr>
      <t xml:space="preserve"> : Alimenté automatiquement par l'onglet 5.
</t>
    </r>
    <r>
      <rPr>
        <u/>
        <sz val="11"/>
        <rFont val="Arial"/>
        <family val="2"/>
      </rPr>
      <t>Part financement demandé à l'ANFH</t>
    </r>
    <r>
      <rPr>
        <sz val="11"/>
        <rFont val="Arial"/>
        <family val="2"/>
      </rPr>
      <t xml:space="preserve"> : Calculée automatiquement. 
</t>
    </r>
    <r>
      <rPr>
        <u/>
        <sz val="11"/>
        <rFont val="Arial"/>
        <family val="2"/>
      </rPr>
      <t>Report de scolarité :</t>
    </r>
    <r>
      <rPr>
        <sz val="11"/>
        <rFont val="Arial"/>
        <family val="2"/>
      </rPr>
      <t xml:space="preserve"> les reports de scolarité doivent être mentionnés dans cet onglet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</si>
</sst>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0.00\ &quot;€&quot;;[Red]\-#,##0.00\ &quot;€&quot;"/>
    <numFmt numFmtId="44" formatCode="_-* #,##0.00\ &quot;€&quot;_-;\-* #,##0.00\ &quot;€&quot;_-;_-* &quot;-&quot;??\ &quot;€&quot;_-;_-@_-"/>
    <numFmt numFmtId="164" formatCode="_-* #,##0.00\ _€_-;\-* #,##0.00\ _€_-;_-* &quot;-&quot;??\ _€_-;_-@_-"/>
    <numFmt numFmtId="165" formatCode="0#&quot; &quot;##&quot; &quot;##&quot; &quot;##&quot; &quot;##"/>
    <numFmt numFmtId="166" formatCode="#,##0.00_ ;\-#,##0.00\ "/>
    <numFmt numFmtId="167" formatCode="#,##0.00\ &quot;€&quot;"/>
    <numFmt numFmtId="168" formatCode="_-* #,##0.00\ [$€-40C]_-;\-* #,##0.00\ [$€-40C]_-;_-* &quot;-&quot;??\ [$€-40C]_-;_-@_-"/>
    <numFmt numFmtId="169" formatCode="_-* #,##0\ &quot;€&quot;_-;\-* #,##0\ &quot;€&quot;_-;_-* &quot;-&quot;??\ &quot;€&quot;_-;_-@_-"/>
  </numFmts>
  <fonts count="105">
    <font>
      <sz val="10"/>
      <name val="Arial"/>
    </font>
    <font>
      <sz val="10"/>
      <name val="Arial"/>
      <family val="2"/>
    </font>
    <font>
      <b/>
      <sz val="10"/>
      <name val="Arial"/>
      <family val="2"/>
    </font>
    <font>
      <u/>
      <sz val="10"/>
      <color indexed="12"/>
      <name val="Arial"/>
      <family val="2"/>
    </font>
    <font>
      <sz val="8"/>
      <name val="Arial"/>
      <family val="2"/>
    </font>
    <font>
      <b/>
      <sz val="8"/>
      <name val="Arial"/>
      <family val="2"/>
    </font>
    <font>
      <sz val="8"/>
      <name val="Arial"/>
      <family val="2"/>
    </font>
    <font>
      <b/>
      <sz val="9"/>
      <name val="Arial"/>
      <family val="2"/>
    </font>
    <font>
      <sz val="9"/>
      <name val="Arial"/>
      <family val="2"/>
    </font>
    <font>
      <vertAlign val="superscript"/>
      <sz val="9"/>
      <name val="Arial"/>
      <family val="2"/>
    </font>
    <font>
      <b/>
      <sz val="12"/>
      <name val="Arial"/>
      <family val="2"/>
    </font>
    <font>
      <sz val="10"/>
      <name val="Arial"/>
      <family val="2"/>
    </font>
    <font>
      <b/>
      <sz val="10"/>
      <name val="Futura Md BT"/>
      <family val="2"/>
    </font>
    <font>
      <b/>
      <sz val="12"/>
      <name val="Wingdings"/>
      <charset val="2"/>
    </font>
    <font>
      <b/>
      <sz val="10"/>
      <name val="Tahoma"/>
      <family val="2"/>
    </font>
    <font>
      <sz val="10"/>
      <name val="Tahoma"/>
      <family val="2"/>
    </font>
    <font>
      <b/>
      <u/>
      <sz val="11"/>
      <name val="Tahoma"/>
      <family val="2"/>
    </font>
    <font>
      <b/>
      <sz val="8"/>
      <name val="Tahoma"/>
      <family val="2"/>
    </font>
    <font>
      <b/>
      <u/>
      <sz val="10"/>
      <name val="Tahoma"/>
      <family val="2"/>
    </font>
    <font>
      <b/>
      <sz val="12"/>
      <name val="Calibri"/>
      <family val="2"/>
    </font>
    <font>
      <sz val="12"/>
      <name val="Arial"/>
      <family val="2"/>
    </font>
    <font>
      <sz val="12"/>
      <name val="Calibri"/>
      <family val="2"/>
    </font>
    <font>
      <b/>
      <sz val="14"/>
      <name val="Calibri"/>
      <family val="2"/>
    </font>
    <font>
      <b/>
      <sz val="14"/>
      <color indexed="9"/>
      <name val="Calibri"/>
      <family val="2"/>
    </font>
    <font>
      <b/>
      <sz val="16"/>
      <color indexed="9"/>
      <name val="Calibri"/>
      <family val="2"/>
    </font>
    <font>
      <b/>
      <sz val="9"/>
      <color indexed="30"/>
      <name val="Arial"/>
      <family val="2"/>
    </font>
    <font>
      <b/>
      <u/>
      <sz val="9"/>
      <color indexed="30"/>
      <name val="Arial"/>
      <family val="2"/>
    </font>
    <font>
      <b/>
      <sz val="10"/>
      <color indexed="13"/>
      <name val="Arial"/>
      <family val="2"/>
    </font>
    <font>
      <b/>
      <i/>
      <sz val="9"/>
      <color theme="1" tint="0.34998626667073579"/>
      <name val="Tahoma"/>
      <family val="2"/>
    </font>
    <font>
      <b/>
      <sz val="10"/>
      <color rgb="FF0070C0"/>
      <name val="Arial"/>
      <family val="2"/>
    </font>
    <font>
      <b/>
      <sz val="11"/>
      <color rgb="FF0070C0"/>
      <name val="Calibri"/>
      <family val="2"/>
      <scheme val="minor"/>
    </font>
    <font>
      <b/>
      <sz val="11"/>
      <color theme="9" tint="-0.499984740745262"/>
      <name val="Calibri"/>
      <family val="2"/>
      <scheme val="minor"/>
    </font>
    <font>
      <b/>
      <sz val="12"/>
      <name val="Calibri"/>
      <family val="2"/>
      <scheme val="minor"/>
    </font>
    <font>
      <b/>
      <sz val="12"/>
      <color theme="0"/>
      <name val="Calibri"/>
      <family val="2"/>
      <scheme val="minor"/>
    </font>
    <font>
      <b/>
      <sz val="12"/>
      <color theme="1"/>
      <name val="Calibri"/>
      <family val="2"/>
      <scheme val="minor"/>
    </font>
    <font>
      <sz val="8"/>
      <color theme="1"/>
      <name val="Calibri"/>
      <family val="2"/>
      <scheme val="minor"/>
    </font>
    <font>
      <b/>
      <sz val="10"/>
      <color theme="9" tint="-0.499984740745262"/>
      <name val="Tahoma"/>
      <family val="2"/>
    </font>
    <font>
      <sz val="11"/>
      <name val="Calibri"/>
      <family val="2"/>
      <scheme val="minor"/>
    </font>
    <font>
      <b/>
      <i/>
      <sz val="12"/>
      <name val="Calibri"/>
      <family val="2"/>
      <scheme val="minor"/>
    </font>
    <font>
      <sz val="12"/>
      <name val="Calibri"/>
      <family val="2"/>
      <scheme val="minor"/>
    </font>
    <font>
      <sz val="12"/>
      <color theme="1"/>
      <name val="Calibri"/>
      <family val="2"/>
      <scheme val="minor"/>
    </font>
    <font>
      <b/>
      <i/>
      <u/>
      <sz val="12"/>
      <color theme="1"/>
      <name val="Calibri"/>
      <family val="2"/>
      <scheme val="minor"/>
    </font>
    <font>
      <b/>
      <sz val="11"/>
      <name val="Calibri"/>
      <family val="2"/>
      <scheme val="minor"/>
    </font>
    <font>
      <b/>
      <sz val="11"/>
      <color rgb="FFFF3399"/>
      <name val="Calibri"/>
      <family val="2"/>
      <scheme val="minor"/>
    </font>
    <font>
      <b/>
      <sz val="18"/>
      <color theme="4" tint="-0.249977111117893"/>
      <name val="Calibri"/>
      <family val="2"/>
      <scheme val="minor"/>
    </font>
    <font>
      <b/>
      <sz val="14"/>
      <color theme="0"/>
      <name val="Calibri"/>
      <family val="2"/>
      <scheme val="minor"/>
    </font>
    <font>
      <b/>
      <sz val="14"/>
      <color rgb="FF009959"/>
      <name val="Tahoma"/>
      <family val="2"/>
    </font>
    <font>
      <sz val="14"/>
      <color rgb="FFFF0000"/>
      <name val="Tahoma"/>
      <family val="2"/>
    </font>
    <font>
      <b/>
      <sz val="11"/>
      <color rgb="FF009959"/>
      <name val="Tahoma"/>
      <family val="2"/>
    </font>
    <font>
      <b/>
      <sz val="10"/>
      <color rgb="FF009959"/>
      <name val="Tahoma"/>
      <family val="2"/>
    </font>
    <font>
      <b/>
      <sz val="9"/>
      <color theme="9" tint="-0.499984740745262"/>
      <name val="Tahoma"/>
      <family val="2"/>
    </font>
    <font>
      <b/>
      <sz val="9"/>
      <color rgb="FF0070C0"/>
      <name val="Arial"/>
      <family val="2"/>
    </font>
    <font>
      <sz val="10"/>
      <color theme="1"/>
      <name val="Arial"/>
      <family val="2"/>
    </font>
    <font>
      <b/>
      <sz val="10"/>
      <color theme="1"/>
      <name val="Calibri"/>
      <family val="2"/>
      <scheme val="minor"/>
    </font>
    <font>
      <sz val="11"/>
      <color rgb="FF000000"/>
      <name val="Calibri"/>
      <family val="2"/>
      <scheme val="minor"/>
    </font>
    <font>
      <b/>
      <sz val="14"/>
      <name val="Calibri"/>
      <family val="2"/>
      <scheme val="minor"/>
    </font>
    <font>
      <b/>
      <i/>
      <sz val="10"/>
      <name val="Calibri"/>
      <family val="2"/>
      <scheme val="minor"/>
    </font>
    <font>
      <b/>
      <sz val="8"/>
      <color theme="9" tint="-0.499984740745262"/>
      <name val="Tahoma"/>
      <family val="2"/>
    </font>
    <font>
      <b/>
      <sz val="20"/>
      <color theme="4" tint="-0.249977111117893"/>
      <name val="Calibri"/>
      <family val="2"/>
      <scheme val="minor"/>
    </font>
    <font>
      <b/>
      <sz val="18"/>
      <name val="Wingdings 3"/>
      <family val="1"/>
      <charset val="2"/>
    </font>
    <font>
      <b/>
      <sz val="20"/>
      <name val="Wingdings 3"/>
      <family val="1"/>
      <charset val="2"/>
    </font>
    <font>
      <b/>
      <sz val="22"/>
      <name val="Wingdings 3"/>
      <family val="1"/>
      <charset val="2"/>
    </font>
    <font>
      <b/>
      <sz val="22"/>
      <color rgb="FFFF0000"/>
      <name val="Calibri"/>
      <family val="2"/>
      <scheme val="minor"/>
    </font>
    <font>
      <b/>
      <i/>
      <sz val="14"/>
      <color theme="1"/>
      <name val="Calibri"/>
      <family val="2"/>
      <scheme val="minor"/>
    </font>
    <font>
      <sz val="12"/>
      <color rgb="FF000000"/>
      <name val="ArialMT"/>
    </font>
    <font>
      <b/>
      <sz val="11"/>
      <name val="Arial"/>
      <family val="2"/>
    </font>
    <font>
      <b/>
      <sz val="9"/>
      <name val="Futura Md BT"/>
      <family val="2"/>
    </font>
    <font>
      <b/>
      <sz val="24"/>
      <color theme="4" tint="-0.249977111117893"/>
      <name val="Calibri"/>
      <family val="2"/>
      <scheme val="minor"/>
    </font>
    <font>
      <b/>
      <sz val="26"/>
      <color theme="4" tint="-0.249977111117893"/>
      <name val="Calibri"/>
      <family val="2"/>
      <scheme val="minor"/>
    </font>
    <font>
      <b/>
      <sz val="10"/>
      <color rgb="FFFF0000"/>
      <name val="Wingdings 3"/>
      <family val="1"/>
      <charset val="2"/>
    </font>
    <font>
      <b/>
      <sz val="10"/>
      <color rgb="FFFF0000"/>
      <name val="Arial"/>
      <family val="2"/>
    </font>
    <font>
      <sz val="12"/>
      <color rgb="FFFF0000"/>
      <name val="Arial"/>
      <family val="2"/>
    </font>
    <font>
      <u/>
      <sz val="10"/>
      <color rgb="FFFF6600"/>
      <name val="Arial"/>
      <family val="2"/>
    </font>
    <font>
      <sz val="10"/>
      <color theme="0"/>
      <name val="Arial"/>
      <family val="2"/>
    </font>
    <font>
      <sz val="11"/>
      <name val="Arial"/>
      <family val="2"/>
    </font>
    <font>
      <u/>
      <sz val="11"/>
      <name val="Arial"/>
      <family val="2"/>
    </font>
    <font>
      <b/>
      <sz val="11"/>
      <color theme="0"/>
      <name val="Arial"/>
      <family val="2"/>
    </font>
    <font>
      <sz val="11"/>
      <color theme="0"/>
      <name val="Arial"/>
      <family val="2"/>
    </font>
    <font>
      <b/>
      <u/>
      <sz val="11"/>
      <name val="Arial"/>
      <family val="2"/>
    </font>
    <font>
      <u/>
      <sz val="10"/>
      <name val="Arial"/>
      <family val="2"/>
    </font>
    <font>
      <u/>
      <sz val="9"/>
      <name val="Arial"/>
      <family val="2"/>
    </font>
    <font>
      <b/>
      <u/>
      <sz val="16"/>
      <color rgb="FFEE7051"/>
      <name val="Arial"/>
      <family val="2"/>
    </font>
    <font>
      <sz val="8"/>
      <color rgb="FF000000"/>
      <name val="Segoe UI"/>
      <family val="2"/>
    </font>
    <font>
      <b/>
      <sz val="9"/>
      <color rgb="FFFF0000"/>
      <name val="Arial"/>
      <family val="2"/>
    </font>
    <font>
      <sz val="10"/>
      <color rgb="FF0070C0"/>
      <name val="Arial"/>
      <family val="2"/>
    </font>
    <font>
      <sz val="10"/>
      <name val="Arial"/>
      <family val="2"/>
    </font>
    <font>
      <b/>
      <sz val="12"/>
      <color indexed="8"/>
      <name val="Calibri"/>
      <family val="2"/>
    </font>
    <font>
      <b/>
      <sz val="12"/>
      <color indexed="10"/>
      <name val="Calibri"/>
      <family val="2"/>
    </font>
    <font>
      <b/>
      <sz val="12"/>
      <color indexed="8"/>
      <name val="Wingdings 3"/>
      <family val="1"/>
      <charset val="2"/>
    </font>
    <font>
      <b/>
      <sz val="12"/>
      <name val="Wingdings 3"/>
      <family val="1"/>
      <charset val="2"/>
    </font>
    <font>
      <b/>
      <sz val="12"/>
      <color theme="9" tint="-0.499984740745262"/>
      <name val="Calibri"/>
      <family val="2"/>
      <scheme val="minor"/>
    </font>
    <font>
      <u/>
      <sz val="12"/>
      <color theme="10"/>
      <name val="Calibri"/>
      <family val="2"/>
    </font>
    <font>
      <sz val="12"/>
      <name val="Wingdings"/>
      <charset val="2"/>
    </font>
    <font>
      <b/>
      <sz val="12"/>
      <color theme="8" tint="-0.249977111117893"/>
      <name val="Arial"/>
      <family val="2"/>
    </font>
    <font>
      <b/>
      <sz val="12"/>
      <color rgb="FFFF0000"/>
      <name val="Wingdings 3"/>
      <family val="1"/>
      <charset val="2"/>
    </font>
    <font>
      <sz val="12"/>
      <color rgb="FF00B050"/>
      <name val="Arial"/>
      <family val="2"/>
    </font>
    <font>
      <b/>
      <sz val="12"/>
      <color rgb="FFFF3399"/>
      <name val="Calibri"/>
      <family val="2"/>
      <scheme val="minor"/>
    </font>
    <font>
      <u/>
      <sz val="12"/>
      <color indexed="12"/>
      <name val="Arial"/>
      <family val="2"/>
    </font>
    <font>
      <sz val="9"/>
      <color theme="1"/>
      <name val="Calibri"/>
      <family val="2"/>
      <scheme val="minor"/>
    </font>
    <font>
      <b/>
      <sz val="9"/>
      <name val="Calibri"/>
      <family val="2"/>
      <scheme val="minor"/>
    </font>
    <font>
      <b/>
      <sz val="9"/>
      <color theme="0"/>
      <name val="Calibri"/>
      <family val="2"/>
      <scheme val="minor"/>
    </font>
    <font>
      <b/>
      <sz val="9"/>
      <color theme="1"/>
      <name val="Calibri"/>
      <family val="2"/>
      <scheme val="minor"/>
    </font>
    <font>
      <i/>
      <sz val="9"/>
      <color theme="1"/>
      <name val="Calibri"/>
      <family val="2"/>
      <scheme val="minor"/>
    </font>
    <font>
      <sz val="9"/>
      <name val="Calibri"/>
      <family val="2"/>
      <scheme val="minor"/>
    </font>
    <font>
      <sz val="10"/>
      <color theme="9" tint="-0.499984740745262"/>
      <name val="Tahoma"/>
      <family val="2"/>
    </font>
  </fonts>
  <fills count="24">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9" tint="0.79998168889431442"/>
        <bgColor indexed="64"/>
      </patternFill>
    </fill>
    <fill>
      <gradientFill degree="270">
        <stop position="0">
          <color theme="0"/>
        </stop>
        <stop position="1">
          <color theme="9"/>
        </stop>
      </gradientFill>
    </fill>
    <fill>
      <patternFill patternType="solid">
        <fgColor theme="7"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bgColor indexed="64"/>
      </patternFill>
    </fill>
    <fill>
      <patternFill patternType="solid">
        <fgColor theme="8" tint="0.39997558519241921"/>
        <bgColor indexed="64"/>
      </patternFill>
    </fill>
    <fill>
      <patternFill patternType="solid">
        <fgColor rgb="FFFF00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style="thick">
        <color indexed="64"/>
      </left>
      <right style="thick">
        <color indexed="64"/>
      </right>
      <top style="thick">
        <color indexed="64"/>
      </top>
      <bottom style="thick">
        <color indexed="64"/>
      </bottom>
      <diagonal/>
    </border>
    <border>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theme="9" tint="-0.24994659260841701"/>
      </bottom>
      <diagonal/>
    </border>
    <border>
      <left style="thick">
        <color theme="9" tint="-0.24994659260841701"/>
      </left>
      <right style="thick">
        <color theme="9" tint="-0.24994659260841701"/>
      </right>
      <top style="thick">
        <color theme="9" tint="-0.24994659260841701"/>
      </top>
      <bottom style="thick">
        <color theme="9" tint="-0.24994659260841701"/>
      </bottom>
      <diagonal/>
    </border>
    <border>
      <left style="medium">
        <color rgb="FFC00000"/>
      </left>
      <right style="medium">
        <color rgb="FFC00000"/>
      </right>
      <top style="medium">
        <color rgb="FFC00000"/>
      </top>
      <bottom style="medium">
        <color rgb="FFC00000"/>
      </bottom>
      <diagonal/>
    </border>
    <border>
      <left/>
      <right style="medium">
        <color indexed="64"/>
      </right>
      <top style="medium">
        <color indexed="64"/>
      </top>
      <bottom style="medium">
        <color theme="9" tint="-0.24994659260841701"/>
      </bottom>
      <diagonal/>
    </border>
    <border>
      <left/>
      <right style="medium">
        <color indexed="64"/>
      </right>
      <top/>
      <bottom style="medium">
        <color theme="9" tint="-0.24994659260841701"/>
      </bottom>
      <diagonal/>
    </border>
    <border>
      <left/>
      <right style="medium">
        <color indexed="64"/>
      </right>
      <top style="medium">
        <color theme="9"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rgb="FFC00000"/>
      </left>
      <right style="medium">
        <color rgb="FFC00000"/>
      </right>
      <top style="medium">
        <color rgb="FFC00000"/>
      </top>
      <bottom/>
      <diagonal/>
    </border>
    <border>
      <left/>
      <right style="thick">
        <color indexed="64"/>
      </right>
      <top style="thick">
        <color indexed="64"/>
      </top>
      <bottom style="thick">
        <color indexed="64"/>
      </bottom>
      <diagonal/>
    </border>
    <border>
      <left style="thin">
        <color indexed="64"/>
      </left>
      <right style="thick">
        <color indexed="64"/>
      </right>
      <top style="thin">
        <color indexed="64"/>
      </top>
      <bottom style="thin">
        <color indexed="64"/>
      </bottom>
      <diagonal/>
    </border>
    <border>
      <left/>
      <right style="medium">
        <color rgb="FFC0000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top style="thin">
        <color theme="0"/>
      </top>
      <bottom style="thin">
        <color theme="0"/>
      </bottom>
      <diagonal/>
    </border>
  </borders>
  <cellStyleXfs count="6">
    <xf numFmtId="0" fontId="0" fillId="0" borderId="0"/>
    <xf numFmtId="0" fontId="3" fillId="0" borderId="0" applyNumberFormat="0" applyFill="0" applyBorder="0" applyAlignment="0" applyProtection="0">
      <alignment vertical="top"/>
      <protection locked="0"/>
    </xf>
    <xf numFmtId="164" fontId="1" fillId="0" borderId="0" applyFont="0" applyFill="0" applyBorder="0" applyAlignment="0" applyProtection="0"/>
    <xf numFmtId="44" fontId="1" fillId="0" borderId="0" applyFont="0" applyFill="0" applyBorder="0" applyAlignment="0" applyProtection="0"/>
    <xf numFmtId="0" fontId="11" fillId="0" borderId="0"/>
    <xf numFmtId="9" fontId="85" fillId="0" borderId="0" applyFont="0" applyFill="0" applyBorder="0" applyAlignment="0" applyProtection="0"/>
  </cellStyleXfs>
  <cellXfs count="509">
    <xf numFmtId="0" fontId="0" fillId="0" borderId="0" xfId="0"/>
    <xf numFmtId="2" fontId="0" fillId="0" borderId="0" xfId="0" applyNumberFormat="1"/>
    <xf numFmtId="1" fontId="28" fillId="0" borderId="0" xfId="0" applyNumberFormat="1" applyFont="1" applyAlignment="1">
      <alignment horizontal="center" vertical="center"/>
    </xf>
    <xf numFmtId="2" fontId="28" fillId="0" borderId="0" xfId="0" applyNumberFormat="1" applyFont="1" applyAlignment="1">
      <alignment horizontal="center" vertical="center"/>
    </xf>
    <xf numFmtId="2" fontId="29" fillId="0" borderId="0" xfId="0" applyNumberFormat="1" applyFont="1" applyAlignment="1">
      <alignment horizontal="center" vertical="center" wrapText="1"/>
    </xf>
    <xf numFmtId="2" fontId="30" fillId="0" borderId="0" xfId="0" applyNumberFormat="1" applyFont="1" applyAlignment="1">
      <alignment horizontal="center" vertical="center" wrapText="1"/>
    </xf>
    <xf numFmtId="44" fontId="33" fillId="4" borderId="4" xfId="3" applyFont="1" applyFill="1" applyBorder="1" applyAlignment="1" applyProtection="1">
      <alignment horizontal="right"/>
    </xf>
    <xf numFmtId="2" fontId="36" fillId="0" borderId="0" xfId="0" applyNumberFormat="1" applyFont="1" applyAlignment="1">
      <alignment vertical="center" wrapText="1"/>
    </xf>
    <xf numFmtId="2" fontId="8" fillId="5" borderId="1" xfId="0" applyNumberFormat="1" applyFont="1" applyFill="1" applyBorder="1" applyProtection="1">
      <protection locked="0"/>
    </xf>
    <xf numFmtId="2" fontId="0" fillId="5" borderId="1" xfId="0" applyNumberFormat="1" applyFill="1" applyBorder="1" applyProtection="1">
      <protection locked="0"/>
    </xf>
    <xf numFmtId="2" fontId="8" fillId="5" borderId="6" xfId="0" applyNumberFormat="1" applyFont="1" applyFill="1" applyBorder="1" applyProtection="1">
      <protection locked="0"/>
    </xf>
    <xf numFmtId="4" fontId="8" fillId="5" borderId="6" xfId="0" applyNumberFormat="1" applyFont="1" applyFill="1" applyBorder="1" applyProtection="1">
      <protection locked="0"/>
    </xf>
    <xf numFmtId="4" fontId="8" fillId="5" borderId="1" xfId="0" applyNumberFormat="1" applyFont="1" applyFill="1" applyBorder="1" applyProtection="1">
      <protection locked="0"/>
    </xf>
    <xf numFmtId="1" fontId="38" fillId="0" borderId="0" xfId="0" applyNumberFormat="1" applyFont="1" applyAlignment="1">
      <alignment horizontal="center" vertical="center"/>
    </xf>
    <xf numFmtId="0" fontId="39" fillId="0" borderId="7" xfId="0" applyFont="1" applyBorder="1"/>
    <xf numFmtId="0" fontId="0" fillId="0" borderId="7" xfId="0" applyBorder="1"/>
    <xf numFmtId="0" fontId="20" fillId="0" borderId="7" xfId="0" applyFont="1" applyBorder="1"/>
    <xf numFmtId="0" fontId="39" fillId="0" borderId="0" xfId="0" applyFont="1"/>
    <xf numFmtId="0" fontId="20" fillId="0" borderId="0" xfId="0" applyFont="1"/>
    <xf numFmtId="0" fontId="0" fillId="0" borderId="8" xfId="0" applyBorder="1"/>
    <xf numFmtId="44" fontId="40" fillId="0" borderId="4" xfId="3" applyFont="1" applyBorder="1" applyAlignment="1" applyProtection="1">
      <alignment horizontal="right"/>
    </xf>
    <xf numFmtId="0" fontId="0" fillId="0" borderId="0" xfId="0" applyAlignment="1">
      <alignment horizontal="center"/>
    </xf>
    <xf numFmtId="0" fontId="33" fillId="4" borderId="0" xfId="0" applyFont="1" applyFill="1" applyAlignment="1">
      <alignment horizontal="center"/>
    </xf>
    <xf numFmtId="0" fontId="0" fillId="0" borderId="4" xfId="0" applyBorder="1"/>
    <xf numFmtId="0" fontId="12" fillId="0" borderId="0" xfId="0" applyFont="1"/>
    <xf numFmtId="0" fontId="32" fillId="0" borderId="0" xfId="0" applyFont="1" applyAlignment="1">
      <alignment vertical="center" wrapText="1"/>
    </xf>
    <xf numFmtId="0" fontId="2" fillId="0" borderId="0" xfId="0" applyFont="1" applyAlignment="1">
      <alignment vertical="center" wrapText="1"/>
    </xf>
    <xf numFmtId="0" fontId="13" fillId="0" borderId="0" xfId="0" applyFont="1" applyAlignment="1">
      <alignment vertical="center" wrapText="1"/>
    </xf>
    <xf numFmtId="0" fontId="42" fillId="0" borderId="9" xfId="0" applyFont="1" applyBorder="1" applyAlignment="1">
      <alignment horizontal="center" vertical="center" wrapText="1"/>
    </xf>
    <xf numFmtId="0" fontId="42" fillId="7" borderId="41" xfId="0" applyFont="1" applyFill="1" applyBorder="1" applyAlignment="1">
      <alignment horizontal="center" vertical="center" wrapText="1"/>
    </xf>
    <xf numFmtId="0" fontId="30" fillId="0" borderId="0" xfId="0" applyFont="1" applyAlignment="1">
      <alignment horizontal="center" vertical="center" wrapText="1"/>
    </xf>
    <xf numFmtId="0" fontId="0" fillId="0" borderId="11" xfId="0" applyBorder="1"/>
    <xf numFmtId="0" fontId="0" fillId="0" borderId="12" xfId="0" applyBorder="1"/>
    <xf numFmtId="0" fontId="14" fillId="0" borderId="0" xfId="0" applyFont="1" applyAlignment="1">
      <alignment horizontal="center" vertical="center" wrapText="1"/>
    </xf>
    <xf numFmtId="14" fontId="15" fillId="0" borderId="0" xfId="0" applyNumberFormat="1" applyFont="1" applyAlignment="1">
      <alignment vertical="center"/>
    </xf>
    <xf numFmtId="44" fontId="0" fillId="0" borderId="0" xfId="0" applyNumberFormat="1"/>
    <xf numFmtId="0" fontId="43" fillId="0" borderId="0" xfId="0" applyFont="1" applyAlignment="1">
      <alignment horizontal="center" vertical="center" textRotation="90"/>
    </xf>
    <xf numFmtId="0" fontId="0" fillId="0" borderId="0" xfId="0" applyAlignment="1">
      <alignment vertical="center"/>
    </xf>
    <xf numFmtId="0" fontId="44" fillId="0" borderId="8" xfId="0" applyFont="1" applyBorder="1" applyAlignment="1">
      <alignment horizontal="center" vertical="center" wrapText="1"/>
    </xf>
    <xf numFmtId="0" fontId="44" fillId="0" borderId="0" xfId="0" applyFont="1" applyAlignment="1">
      <alignment horizontal="center" vertical="center" wrapText="1"/>
    </xf>
    <xf numFmtId="0" fontId="44" fillId="0" borderId="4" xfId="0" applyFont="1" applyBorder="1" applyAlignment="1">
      <alignment horizontal="center" vertical="center" wrapText="1"/>
    </xf>
    <xf numFmtId="0" fontId="32" fillId="0" borderId="0" xfId="0" applyFont="1" applyAlignment="1">
      <alignment horizontal="center" vertical="center" textRotation="90"/>
    </xf>
    <xf numFmtId="14" fontId="38" fillId="0" borderId="0" xfId="0" applyNumberFormat="1" applyFont="1" applyAlignment="1">
      <alignment horizontal="center" vertical="center"/>
    </xf>
    <xf numFmtId="0" fontId="5" fillId="0" borderId="8" xfId="0" applyFont="1" applyBorder="1"/>
    <xf numFmtId="4" fontId="6" fillId="0" borderId="0" xfId="0" applyNumberFormat="1" applyFont="1"/>
    <xf numFmtId="0" fontId="6" fillId="0" borderId="0" xfId="0" applyFont="1"/>
    <xf numFmtId="0" fontId="6" fillId="0" borderId="4" xfId="0" applyFont="1" applyBorder="1"/>
    <xf numFmtId="0" fontId="19" fillId="0" borderId="8" xfId="0" applyFont="1" applyBorder="1" applyAlignment="1">
      <alignment horizontal="right" vertical="center" wrapText="1"/>
    </xf>
    <xf numFmtId="0" fontId="8" fillId="0" borderId="0" xfId="0" applyFont="1"/>
    <xf numFmtId="0" fontId="32" fillId="0" borderId="0" xfId="0" applyFont="1" applyAlignment="1">
      <alignment horizontal="left" vertical="center" wrapText="1"/>
    </xf>
    <xf numFmtId="4" fontId="8" fillId="0" borderId="0" xfId="0" applyNumberFormat="1" applyFont="1"/>
    <xf numFmtId="4" fontId="7" fillId="0" borderId="0" xfId="0" applyNumberFormat="1" applyFont="1" applyAlignment="1">
      <alignment vertical="top" wrapText="1"/>
    </xf>
    <xf numFmtId="0" fontId="7" fillId="0" borderId="0" xfId="0" applyFont="1" applyAlignment="1">
      <alignment horizontal="center" vertical="top" wrapText="1"/>
    </xf>
    <xf numFmtId="0" fontId="7" fillId="0" borderId="4" xfId="0" applyFont="1" applyBorder="1" applyAlignment="1">
      <alignment horizontal="center" vertical="top" wrapText="1"/>
    </xf>
    <xf numFmtId="0" fontId="7" fillId="6" borderId="18" xfId="0" applyFont="1" applyFill="1" applyBorder="1" applyAlignment="1">
      <alignment horizontal="center" vertical="center" wrapText="1"/>
    </xf>
    <xf numFmtId="0" fontId="7" fillId="6" borderId="1" xfId="0" applyFont="1" applyFill="1" applyBorder="1" applyAlignment="1">
      <alignment horizontal="center" vertical="center" wrapText="1"/>
    </xf>
    <xf numFmtId="4" fontId="7" fillId="6" borderId="19" xfId="0" applyNumberFormat="1" applyFont="1" applyFill="1" applyBorder="1" applyAlignment="1">
      <alignment horizontal="center" vertical="center" wrapText="1"/>
    </xf>
    <xf numFmtId="4" fontId="0" fillId="0" borderId="0" xfId="0" applyNumberFormat="1"/>
    <xf numFmtId="0" fontId="8" fillId="0" borderId="18" xfId="0" applyFont="1" applyBorder="1"/>
    <xf numFmtId="4" fontId="8" fillId="0" borderId="19" xfId="0" applyNumberFormat="1" applyFont="1" applyBorder="1"/>
    <xf numFmtId="4" fontId="8" fillId="0" borderId="1" xfId="0" applyNumberFormat="1" applyFont="1" applyBorder="1"/>
    <xf numFmtId="0" fontId="8" fillId="0" borderId="8" xfId="0" applyFont="1" applyBorder="1"/>
    <xf numFmtId="0" fontId="7" fillId="0" borderId="0" xfId="0" applyFont="1" applyAlignment="1">
      <alignment horizontal="center"/>
    </xf>
    <xf numFmtId="4" fontId="7" fillId="0" borderId="4" xfId="0" applyNumberFormat="1" applyFont="1" applyBorder="1"/>
    <xf numFmtId="1" fontId="0" fillId="0" borderId="0" xfId="0" applyNumberFormat="1"/>
    <xf numFmtId="4" fontId="7" fillId="0" borderId="0" xfId="0" applyNumberFormat="1" applyFont="1"/>
    <xf numFmtId="4" fontId="7" fillId="6" borderId="1" xfId="0" applyNumberFormat="1" applyFont="1" applyFill="1" applyBorder="1" applyAlignment="1">
      <alignment horizontal="center"/>
    </xf>
    <xf numFmtId="0" fontId="7" fillId="6" borderId="1" xfId="0" applyFont="1" applyFill="1" applyBorder="1" applyAlignment="1">
      <alignment horizontal="center"/>
    </xf>
    <xf numFmtId="4" fontId="7" fillId="6" borderId="20" xfId="0" applyNumberFormat="1" applyFont="1" applyFill="1" applyBorder="1" applyAlignment="1">
      <alignment horizontal="center"/>
    </xf>
    <xf numFmtId="4" fontId="8" fillId="0" borderId="10" xfId="0" applyNumberFormat="1" applyFont="1" applyBorder="1"/>
    <xf numFmtId="4" fontId="8" fillId="0" borderId="17" xfId="0" applyNumberFormat="1" applyFont="1" applyBorder="1"/>
    <xf numFmtId="2" fontId="0" fillId="0" borderId="1" xfId="0" applyNumberFormat="1" applyBorder="1"/>
    <xf numFmtId="2" fontId="8" fillId="0" borderId="1" xfId="0" applyNumberFormat="1" applyFont="1" applyBorder="1"/>
    <xf numFmtId="2" fontId="8" fillId="0" borderId="20" xfId="0" applyNumberFormat="1" applyFont="1" applyBorder="1"/>
    <xf numFmtId="4" fontId="8" fillId="0" borderId="8" xfId="0" applyNumberFormat="1" applyFont="1" applyBorder="1"/>
    <xf numFmtId="4" fontId="8" fillId="0" borderId="2" xfId="0" applyNumberFormat="1" applyFont="1" applyBorder="1"/>
    <xf numFmtId="2" fontId="7" fillId="6" borderId="1" xfId="0" applyNumberFormat="1" applyFont="1" applyFill="1" applyBorder="1" applyAlignment="1">
      <alignment horizontal="center"/>
    </xf>
    <xf numFmtId="2" fontId="2" fillId="6" borderId="1" xfId="0" applyNumberFormat="1" applyFont="1" applyFill="1" applyBorder="1" applyAlignment="1">
      <alignment horizontal="center"/>
    </xf>
    <xf numFmtId="2" fontId="8" fillId="0" borderId="0" xfId="0" applyNumberFormat="1" applyFont="1"/>
    <xf numFmtId="2" fontId="8" fillId="0" borderId="4" xfId="0" applyNumberFormat="1" applyFont="1" applyBorder="1"/>
    <xf numFmtId="2" fontId="32" fillId="0" borderId="0" xfId="0" applyNumberFormat="1" applyFont="1" applyAlignment="1">
      <alignment horizontal="center" vertical="center"/>
    </xf>
    <xf numFmtId="4" fontId="32" fillId="0" borderId="4" xfId="0" applyNumberFormat="1" applyFont="1" applyBorder="1" applyAlignment="1">
      <alignment horizontal="center" vertical="center"/>
    </xf>
    <xf numFmtId="0" fontId="39" fillId="0" borderId="4" xfId="0" applyFont="1" applyBorder="1"/>
    <xf numFmtId="4" fontId="7" fillId="6" borderId="1" xfId="0" applyNumberFormat="1" applyFont="1" applyFill="1" applyBorder="1" applyAlignment="1">
      <alignment horizontal="center" vertical="center" wrapText="1"/>
    </xf>
    <xf numFmtId="4" fontId="8" fillId="0" borderId="0" xfId="0" applyNumberFormat="1" applyFont="1" applyAlignment="1">
      <alignment horizontal="center" vertical="top" wrapText="1"/>
    </xf>
    <xf numFmtId="4" fontId="7" fillId="0" borderId="0" xfId="0" applyNumberFormat="1" applyFont="1" applyAlignment="1">
      <alignment horizontal="center" vertical="top" wrapText="1"/>
    </xf>
    <xf numFmtId="0" fontId="32" fillId="0" borderId="0" xfId="0" applyFont="1" applyAlignment="1">
      <alignment horizontal="center" vertical="center"/>
    </xf>
    <xf numFmtId="4" fontId="32" fillId="0" borderId="4" xfId="0" applyNumberFormat="1" applyFont="1" applyBorder="1" applyAlignment="1">
      <alignment vertical="center"/>
    </xf>
    <xf numFmtId="4" fontId="7" fillId="0" borderId="16" xfId="0" applyNumberFormat="1" applyFont="1" applyBorder="1"/>
    <xf numFmtId="44" fontId="39" fillId="0" borderId="4" xfId="3" applyFont="1" applyBorder="1" applyProtection="1"/>
    <xf numFmtId="4" fontId="7" fillId="0" borderId="8" xfId="0" applyNumberFormat="1" applyFont="1" applyBorder="1" applyAlignment="1">
      <alignment horizontal="center"/>
    </xf>
    <xf numFmtId="4" fontId="7" fillId="0" borderId="0" xfId="0" applyNumberFormat="1" applyFont="1" applyAlignment="1">
      <alignment horizontal="center"/>
    </xf>
    <xf numFmtId="0" fontId="7" fillId="0" borderId="8" xfId="0" applyFont="1" applyBorder="1" applyAlignment="1">
      <alignment horizontal="center" vertical="top" wrapText="1"/>
    </xf>
    <xf numFmtId="0" fontId="2" fillId="0" borderId="0" xfId="0" applyFont="1" applyAlignment="1">
      <alignment vertical="center"/>
    </xf>
    <xf numFmtId="0" fontId="10" fillId="0" borderId="0" xfId="0" applyFont="1" applyAlignment="1">
      <alignment vertical="center"/>
    </xf>
    <xf numFmtId="0" fontId="32" fillId="0" borderId="4" xfId="0" applyFont="1" applyBorder="1" applyAlignment="1">
      <alignment vertical="center"/>
    </xf>
    <xf numFmtId="0" fontId="0" fillId="0" borderId="22" xfId="0" applyBorder="1"/>
    <xf numFmtId="4" fontId="0" fillId="0" borderId="11" xfId="0" applyNumberFormat="1" applyBorder="1"/>
    <xf numFmtId="44" fontId="33" fillId="4" borderId="3" xfId="3" applyFont="1" applyFill="1" applyBorder="1" applyAlignment="1" applyProtection="1">
      <alignment vertical="center"/>
    </xf>
    <xf numFmtId="2" fontId="45" fillId="0" borderId="0" xfId="0" applyNumberFormat="1" applyFont="1" applyAlignment="1">
      <alignment vertical="center" wrapText="1"/>
    </xf>
    <xf numFmtId="44" fontId="33" fillId="0" borderId="0" xfId="3" applyFont="1" applyFill="1" applyBorder="1" applyAlignment="1" applyProtection="1">
      <alignment vertical="center"/>
    </xf>
    <xf numFmtId="0" fontId="46" fillId="0" borderId="0" xfId="0" applyFont="1" applyAlignment="1">
      <alignment horizontal="center" vertical="center"/>
    </xf>
    <xf numFmtId="0" fontId="47" fillId="0" borderId="0" xfId="0" applyFont="1" applyAlignment="1">
      <alignment horizontal="left" vertical="center" indent="5"/>
    </xf>
    <xf numFmtId="0" fontId="48" fillId="0" borderId="0" xfId="0" applyFont="1" applyAlignment="1">
      <alignment horizontal="center" vertical="center"/>
    </xf>
    <xf numFmtId="0" fontId="49" fillId="0" borderId="0" xfId="0" applyFont="1" applyAlignment="1">
      <alignment horizontal="justify" vertical="center"/>
    </xf>
    <xf numFmtId="0" fontId="17" fillId="6" borderId="1" xfId="0" applyFont="1" applyFill="1" applyBorder="1" applyAlignment="1">
      <alignment vertical="center" wrapText="1"/>
    </xf>
    <xf numFmtId="0" fontId="50" fillId="0" borderId="0" xfId="0" applyFont="1" applyAlignment="1">
      <alignment vertical="center" wrapText="1"/>
    </xf>
    <xf numFmtId="0" fontId="14"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wrapText="1" readingOrder="1"/>
    </xf>
    <xf numFmtId="0" fontId="0" fillId="0" borderId="0" xfId="0" applyAlignment="1">
      <alignment horizontal="center" vertical="center" wrapText="1" readingOrder="1"/>
    </xf>
    <xf numFmtId="0" fontId="0" fillId="0" borderId="0" xfId="0" applyAlignment="1">
      <alignment readingOrder="1"/>
    </xf>
    <xf numFmtId="0" fontId="2" fillId="0" borderId="0" xfId="0" applyFont="1" applyAlignment="1">
      <alignment readingOrder="1"/>
    </xf>
    <xf numFmtId="0" fontId="51" fillId="6" borderId="1" xfId="0" applyFont="1" applyFill="1" applyBorder="1" applyAlignment="1">
      <alignment horizontal="center" vertical="center" wrapText="1"/>
    </xf>
    <xf numFmtId="0" fontId="29" fillId="0" borderId="0" xfId="0" applyFont="1" applyAlignment="1">
      <alignment readingOrder="1"/>
    </xf>
    <xf numFmtId="0" fontId="52" fillId="0" borderId="0" xfId="0" applyFont="1" applyAlignment="1">
      <alignment readingOrder="1"/>
    </xf>
    <xf numFmtId="0" fontId="11" fillId="0" borderId="0" xfId="0" applyFont="1" applyAlignment="1">
      <alignment readingOrder="1"/>
    </xf>
    <xf numFmtId="2" fontId="2" fillId="0" borderId="0" xfId="0" applyNumberFormat="1" applyFont="1" applyAlignment="1">
      <alignment readingOrder="1"/>
    </xf>
    <xf numFmtId="2" fontId="32" fillId="7" borderId="41" xfId="0" applyNumberFormat="1" applyFont="1" applyFill="1" applyBorder="1" applyAlignment="1">
      <alignment horizontal="center" vertical="center" wrapText="1"/>
    </xf>
    <xf numFmtId="0" fontId="32" fillId="0" borderId="24" xfId="0" applyFont="1" applyBorder="1"/>
    <xf numFmtId="0" fontId="32" fillId="0" borderId="8" xfId="0" applyFont="1" applyBorder="1"/>
    <xf numFmtId="0" fontId="42" fillId="0" borderId="10" xfId="0" applyFont="1" applyBorder="1" applyAlignment="1">
      <alignment horizontal="center" vertical="center" wrapText="1"/>
    </xf>
    <xf numFmtId="0" fontId="62" fillId="0" borderId="0" xfId="0" applyFont="1" applyAlignment="1">
      <alignment vertical="center" wrapText="1"/>
    </xf>
    <xf numFmtId="0" fontId="1" fillId="0" borderId="0" xfId="0" applyFont="1"/>
    <xf numFmtId="0" fontId="2" fillId="0" borderId="0" xfId="0" applyFont="1"/>
    <xf numFmtId="0" fontId="0" fillId="0" borderId="26" xfId="0" applyBorder="1"/>
    <xf numFmtId="0" fontId="64" fillId="0" borderId="0" xfId="0" applyFont="1"/>
    <xf numFmtId="0" fontId="1" fillId="0" borderId="0" xfId="0" applyFont="1" applyAlignment="1">
      <alignment readingOrder="1"/>
    </xf>
    <xf numFmtId="0" fontId="66" fillId="0" borderId="0" xfId="0" applyFont="1" applyAlignment="1">
      <alignment horizontal="right"/>
    </xf>
    <xf numFmtId="0" fontId="2" fillId="0" borderId="0" xfId="0" applyFont="1" applyAlignment="1">
      <alignment horizontal="right" vertical="center"/>
    </xf>
    <xf numFmtId="0" fontId="41" fillId="0" borderId="8" xfId="0" applyFont="1" applyBorder="1" applyAlignment="1">
      <alignment vertical="top"/>
    </xf>
    <xf numFmtId="0" fontId="34" fillId="0" borderId="0" xfId="0" applyFont="1" applyAlignment="1" applyProtection="1">
      <alignment horizontal="center" vertical="center"/>
      <protection locked="0"/>
    </xf>
    <xf numFmtId="0" fontId="16" fillId="0" borderId="0" xfId="0" applyFont="1" applyAlignment="1">
      <alignment horizontal="center" vertical="center"/>
    </xf>
    <xf numFmtId="44" fontId="34" fillId="0" borderId="4" xfId="3" applyFont="1" applyFill="1" applyBorder="1" applyAlignment="1" applyProtection="1">
      <alignment horizontal="right"/>
    </xf>
    <xf numFmtId="0" fontId="35" fillId="0" borderId="8" xfId="0" applyFont="1" applyBorder="1" applyAlignment="1">
      <alignment vertical="top" wrapText="1"/>
    </xf>
    <xf numFmtId="0" fontId="35" fillId="0" borderId="0" xfId="0" applyFont="1" applyAlignment="1">
      <alignment vertical="top" wrapText="1"/>
    </xf>
    <xf numFmtId="0" fontId="35" fillId="0" borderId="22" xfId="0" applyFont="1" applyBorder="1" applyAlignment="1">
      <alignment vertical="top" wrapText="1"/>
    </xf>
    <xf numFmtId="0" fontId="35" fillId="0" borderId="11" xfId="0" applyFont="1" applyBorder="1" applyAlignment="1">
      <alignment vertical="top" wrapText="1"/>
    </xf>
    <xf numFmtId="0" fontId="31" fillId="0" borderId="0" xfId="0" applyFont="1" applyAlignment="1">
      <alignment vertical="center" textRotation="90"/>
    </xf>
    <xf numFmtId="0" fontId="5" fillId="0" borderId="0" xfId="0" applyFont="1" applyAlignment="1">
      <alignment wrapText="1"/>
    </xf>
    <xf numFmtId="0" fontId="0" fillId="0" borderId="11" xfId="0" applyBorder="1" applyAlignment="1">
      <alignment vertical="center"/>
    </xf>
    <xf numFmtId="0" fontId="0" fillId="0" borderId="0" xfId="0" applyAlignment="1">
      <alignment horizontal="right" vertical="center"/>
    </xf>
    <xf numFmtId="0" fontId="0" fillId="0" borderId="0" xfId="0" applyAlignment="1">
      <alignment horizontal="left" vertical="center"/>
    </xf>
    <xf numFmtId="0" fontId="0" fillId="0" borderId="7" xfId="0" applyBorder="1" applyAlignment="1">
      <alignment vertical="center"/>
    </xf>
    <xf numFmtId="0" fontId="37" fillId="8" borderId="0" xfId="0" applyFont="1" applyFill="1" applyAlignment="1">
      <alignment vertical="center"/>
    </xf>
    <xf numFmtId="0" fontId="37" fillId="8" borderId="0" xfId="0" applyFont="1" applyFill="1" applyAlignment="1" applyProtection="1">
      <alignment vertical="center"/>
      <protection locked="0"/>
    </xf>
    <xf numFmtId="0" fontId="11" fillId="8" borderId="0" xfId="0" applyFont="1" applyFill="1" applyAlignment="1">
      <alignment vertical="center"/>
    </xf>
    <xf numFmtId="0" fontId="65" fillId="2" borderId="42" xfId="0" applyFont="1" applyFill="1" applyBorder="1" applyAlignment="1" applyProtection="1">
      <alignment horizontal="center" vertical="center"/>
      <protection locked="0"/>
    </xf>
    <xf numFmtId="0" fontId="42" fillId="0" borderId="0" xfId="4" applyFont="1" applyAlignment="1">
      <alignment horizontal="left" vertical="center"/>
    </xf>
    <xf numFmtId="14" fontId="0" fillId="0" borderId="0" xfId="0" applyNumberFormat="1" applyAlignment="1" applyProtection="1">
      <alignment horizontal="center" vertical="center"/>
      <protection locked="0"/>
    </xf>
    <xf numFmtId="0" fontId="2" fillId="0" borderId="0" xfId="0" applyFont="1" applyAlignment="1" applyProtection="1">
      <alignment vertical="center"/>
      <protection locked="0"/>
    </xf>
    <xf numFmtId="0" fontId="71" fillId="0" borderId="0" xfId="0" applyFont="1" applyAlignment="1">
      <alignment wrapText="1"/>
    </xf>
    <xf numFmtId="0" fontId="0" fillId="0" borderId="0" xfId="0" applyAlignment="1">
      <alignment horizontal="center" vertical="center"/>
    </xf>
    <xf numFmtId="0" fontId="0" fillId="0" borderId="0" xfId="0" applyAlignment="1">
      <alignment horizontal="center" vertical="center" wrapText="1"/>
    </xf>
    <xf numFmtId="0" fontId="71" fillId="0" borderId="0" xfId="0" applyFont="1" applyAlignment="1">
      <alignment horizontal="left" vertical="center" wrapText="1"/>
    </xf>
    <xf numFmtId="0" fontId="72" fillId="0" borderId="0" xfId="0" applyFont="1" applyAlignment="1">
      <alignment horizontal="left" vertical="center"/>
    </xf>
    <xf numFmtId="44" fontId="34" fillId="2" borderId="43" xfId="3" applyFont="1" applyFill="1" applyBorder="1" applyAlignment="1" applyProtection="1">
      <alignment horizontal="right"/>
      <protection locked="0"/>
    </xf>
    <xf numFmtId="44" fontId="34" fillId="2" borderId="44" xfId="3" applyFont="1" applyFill="1" applyBorder="1" applyAlignment="1" applyProtection="1">
      <alignment horizontal="right"/>
      <protection locked="0"/>
    </xf>
    <xf numFmtId="44" fontId="34" fillId="0" borderId="45" xfId="3" applyFont="1" applyFill="1" applyBorder="1" applyAlignment="1" applyProtection="1">
      <alignment horizontal="right"/>
      <protection locked="0"/>
    </xf>
    <xf numFmtId="0" fontId="74" fillId="0" borderId="0" xfId="0" applyFont="1"/>
    <xf numFmtId="0" fontId="74" fillId="2" borderId="40" xfId="0" applyFont="1" applyFill="1" applyBorder="1" applyAlignment="1" applyProtection="1">
      <alignment horizontal="left" vertical="center"/>
      <protection locked="0"/>
    </xf>
    <xf numFmtId="14" fontId="31" fillId="2" borderId="1" xfId="0" applyNumberFormat="1" applyFont="1" applyFill="1" applyBorder="1" applyAlignment="1">
      <alignment horizontal="center" vertical="center"/>
    </xf>
    <xf numFmtId="4" fontId="7" fillId="6" borderId="47" xfId="0" applyNumberFormat="1" applyFont="1" applyFill="1" applyBorder="1" applyAlignment="1">
      <alignment horizontal="center" vertical="center" wrapText="1"/>
    </xf>
    <xf numFmtId="4" fontId="7" fillId="6" borderId="48" xfId="0" applyNumberFormat="1" applyFont="1" applyFill="1" applyBorder="1" applyAlignment="1">
      <alignment horizontal="center" vertical="center" wrapText="1"/>
    </xf>
    <xf numFmtId="4" fontId="8" fillId="0" borderId="20" xfId="0" applyNumberFormat="1" applyFont="1" applyBorder="1"/>
    <xf numFmtId="0" fontId="7" fillId="6" borderId="23" xfId="0" applyFont="1" applyFill="1" applyBorder="1" applyAlignment="1">
      <alignment horizontal="center" vertical="center" wrapText="1"/>
    </xf>
    <xf numFmtId="0" fontId="8" fillId="0" borderId="13" xfId="0" applyFont="1" applyBorder="1" applyAlignment="1">
      <alignment vertical="top" wrapText="1"/>
    </xf>
    <xf numFmtId="4" fontId="7" fillId="6" borderId="46" xfId="0" applyNumberFormat="1" applyFont="1" applyFill="1" applyBorder="1" applyAlignment="1">
      <alignment horizontal="center" vertical="center" wrapText="1"/>
    </xf>
    <xf numFmtId="4" fontId="8" fillId="0" borderId="18" xfId="0" applyNumberFormat="1" applyFont="1" applyBorder="1" applyAlignment="1">
      <alignment horizontal="center" vertical="top" wrapText="1"/>
    </xf>
    <xf numFmtId="0" fontId="79" fillId="0" borderId="53" xfId="0" applyFont="1" applyBorder="1" applyAlignment="1">
      <alignment vertical="center"/>
    </xf>
    <xf numFmtId="2" fontId="80" fillId="0" borderId="54" xfId="0" applyNumberFormat="1" applyFont="1" applyBorder="1" applyAlignment="1">
      <alignment vertical="center"/>
    </xf>
    <xf numFmtId="0" fontId="80" fillId="0" borderId="54" xfId="0" applyFont="1" applyBorder="1" applyAlignment="1">
      <alignment vertical="center"/>
    </xf>
    <xf numFmtId="4" fontId="80" fillId="0" borderId="55" xfId="0" applyNumberFormat="1" applyFont="1" applyBorder="1" applyAlignment="1">
      <alignment vertical="center"/>
    </xf>
    <xf numFmtId="0" fontId="81" fillId="0" borderId="0" xfId="0" applyFont="1" applyAlignment="1">
      <alignment horizontal="left" vertical="center"/>
    </xf>
    <xf numFmtId="4" fontId="7" fillId="0" borderId="39" xfId="0" applyNumberFormat="1" applyFont="1" applyBorder="1"/>
    <xf numFmtId="0" fontId="8" fillId="0" borderId="1" xfId="0" applyFont="1" applyBorder="1"/>
    <xf numFmtId="4" fontId="8" fillId="0" borderId="1" xfId="0" applyNumberFormat="1" applyFont="1" applyBorder="1" applyAlignment="1">
      <alignment horizontal="center"/>
    </xf>
    <xf numFmtId="4" fontId="8" fillId="17" borderId="1" xfId="0" applyNumberFormat="1" applyFont="1" applyFill="1" applyBorder="1"/>
    <xf numFmtId="4" fontId="8" fillId="0" borderId="56" xfId="0" applyNumberFormat="1" applyFont="1" applyBorder="1"/>
    <xf numFmtId="2" fontId="0" fillId="5" borderId="6" xfId="0" applyNumberFormat="1" applyFill="1" applyBorder="1" applyProtection="1">
      <protection locked="0"/>
    </xf>
    <xf numFmtId="2" fontId="0" fillId="0" borderId="6" xfId="0" applyNumberFormat="1" applyBorder="1"/>
    <xf numFmtId="2" fontId="8" fillId="17" borderId="1" xfId="0" applyNumberFormat="1" applyFont="1" applyFill="1" applyBorder="1"/>
    <xf numFmtId="2" fontId="0" fillId="17" borderId="1" xfId="0" applyNumberFormat="1" applyFill="1" applyBorder="1"/>
    <xf numFmtId="4" fontId="8" fillId="17" borderId="49" xfId="0" applyNumberFormat="1" applyFont="1" applyFill="1" applyBorder="1" applyAlignment="1">
      <alignment horizontal="center" vertical="top" wrapText="1"/>
    </xf>
    <xf numFmtId="4" fontId="8" fillId="17" borderId="50" xfId="0" applyNumberFormat="1" applyFont="1" applyFill="1" applyBorder="1"/>
    <xf numFmtId="4" fontId="8" fillId="5" borderId="51" xfId="0" applyNumberFormat="1" applyFont="1" applyFill="1" applyBorder="1" applyProtection="1">
      <protection locked="0"/>
    </xf>
    <xf numFmtId="4" fontId="8" fillId="17" borderId="6" xfId="0" applyNumberFormat="1" applyFont="1" applyFill="1" applyBorder="1"/>
    <xf numFmtId="0" fontId="74" fillId="0" borderId="0" xfId="0" applyFont="1" applyAlignment="1">
      <alignment horizontal="left" vertical="center"/>
    </xf>
    <xf numFmtId="0" fontId="8" fillId="0" borderId="0" xfId="0" applyFont="1" applyAlignment="1">
      <alignment vertical="center" wrapText="1"/>
    </xf>
    <xf numFmtId="0" fontId="8" fillId="0" borderId="21" xfId="0" applyFont="1" applyBorder="1" applyAlignment="1">
      <alignment wrapText="1"/>
    </xf>
    <xf numFmtId="0" fontId="4" fillId="0" borderId="52" xfId="0" applyFont="1" applyBorder="1" applyAlignment="1">
      <alignment vertical="top" wrapText="1"/>
    </xf>
    <xf numFmtId="1" fontId="1" fillId="0" borderId="0" xfId="0" applyNumberFormat="1" applyFont="1" applyAlignment="1">
      <alignment readingOrder="1"/>
    </xf>
    <xf numFmtId="0" fontId="1" fillId="0" borderId="0" xfId="0" applyFont="1" applyAlignment="1">
      <alignment wrapText="1"/>
    </xf>
    <xf numFmtId="0" fontId="43" fillId="17" borderId="0" xfId="0" applyFont="1" applyFill="1" applyAlignment="1">
      <alignment horizontal="center" vertical="center" textRotation="90"/>
    </xf>
    <xf numFmtId="0" fontId="0" fillId="19" borderId="0" xfId="0" applyFill="1" applyAlignment="1">
      <alignment readingOrder="1"/>
    </xf>
    <xf numFmtId="0" fontId="2" fillId="19" borderId="0" xfId="0" applyFont="1" applyFill="1" applyAlignment="1">
      <alignment readingOrder="1"/>
    </xf>
    <xf numFmtId="0" fontId="1" fillId="0" borderId="0" xfId="0" applyFont="1" applyAlignment="1">
      <alignment vertical="center" readingOrder="1"/>
    </xf>
    <xf numFmtId="0" fontId="1" fillId="19" borderId="0" xfId="0" applyFont="1" applyFill="1" applyAlignment="1">
      <alignment readingOrder="1"/>
    </xf>
    <xf numFmtId="1" fontId="32" fillId="7" borderId="41" xfId="0" applyNumberFormat="1" applyFont="1" applyFill="1" applyBorder="1" applyAlignment="1">
      <alignment horizontal="center" vertical="center" wrapText="1"/>
    </xf>
    <xf numFmtId="1" fontId="2" fillId="19" borderId="0" xfId="0" applyNumberFormat="1" applyFont="1" applyFill="1" applyAlignment="1">
      <alignment readingOrder="1"/>
    </xf>
    <xf numFmtId="1" fontId="2" fillId="0" borderId="0" xfId="0" applyNumberFormat="1" applyFont="1" applyAlignment="1">
      <alignment readingOrder="1"/>
    </xf>
    <xf numFmtId="0" fontId="34" fillId="6" borderId="1" xfId="0" applyFont="1" applyFill="1" applyBorder="1" applyAlignment="1">
      <alignment horizontal="center" vertical="center" wrapText="1"/>
    </xf>
    <xf numFmtId="14" fontId="20" fillId="0" borderId="1" xfId="0" applyNumberFormat="1" applyFont="1" applyBorder="1" applyAlignment="1">
      <alignment vertical="center"/>
    </xf>
    <xf numFmtId="167" fontId="40" fillId="0" borderId="1" xfId="2" applyNumberFormat="1" applyFont="1" applyBorder="1" applyAlignment="1" applyProtection="1">
      <alignment horizontal="right" vertical="center"/>
    </xf>
    <xf numFmtId="167" fontId="39" fillId="0" borderId="1" xfId="2" applyNumberFormat="1" applyFont="1" applyFill="1" applyBorder="1" applyAlignment="1" applyProtection="1">
      <alignment horizontal="right" vertical="center"/>
    </xf>
    <xf numFmtId="167" fontId="40" fillId="0" borderId="1" xfId="2" applyNumberFormat="1" applyFont="1" applyBorder="1" applyAlignment="1" applyProtection="1">
      <alignment vertical="center"/>
    </xf>
    <xf numFmtId="0" fontId="34" fillId="0" borderId="1" xfId="0" applyFont="1" applyBorder="1" applyAlignment="1">
      <alignment vertical="center"/>
    </xf>
    <xf numFmtId="0" fontId="20" fillId="0" borderId="1" xfId="0" applyFont="1" applyBorder="1" applyAlignment="1">
      <alignment vertical="center"/>
    </xf>
    <xf numFmtId="167" fontId="34" fillId="0" borderId="1" xfId="2" applyNumberFormat="1" applyFont="1" applyBorder="1" applyAlignment="1" applyProtection="1">
      <alignment vertical="center"/>
    </xf>
    <xf numFmtId="0" fontId="34" fillId="0" borderId="0" xfId="0" applyFont="1" applyAlignment="1">
      <alignment vertical="center"/>
    </xf>
    <xf numFmtId="0" fontId="20" fillId="0" borderId="0" xfId="0" applyFont="1" applyAlignment="1">
      <alignment vertical="center"/>
    </xf>
    <xf numFmtId="167" fontId="40" fillId="0" borderId="0" xfId="2" applyNumberFormat="1" applyFont="1" applyBorder="1" applyAlignment="1" applyProtection="1">
      <alignment vertical="center"/>
    </xf>
    <xf numFmtId="167" fontId="34" fillId="0" borderId="0" xfId="2" applyNumberFormat="1" applyFont="1" applyBorder="1" applyAlignment="1" applyProtection="1">
      <alignment vertical="center"/>
    </xf>
    <xf numFmtId="14" fontId="34" fillId="3" borderId="2" xfId="4" applyNumberFormat="1" applyFont="1" applyFill="1" applyBorder="1" applyAlignment="1">
      <alignment vertical="center"/>
    </xf>
    <xf numFmtId="14" fontId="34" fillId="3" borderId="17" xfId="4" applyNumberFormat="1" applyFont="1" applyFill="1" applyBorder="1" applyAlignment="1">
      <alignment vertical="center"/>
    </xf>
    <xf numFmtId="167" fontId="34" fillId="3" borderId="25" xfId="0" applyNumberFormat="1" applyFont="1" applyFill="1" applyBorder="1" applyAlignment="1">
      <alignment vertical="center"/>
    </xf>
    <xf numFmtId="166" fontId="40" fillId="0" borderId="0" xfId="2" applyNumberFormat="1" applyFont="1" applyBorder="1" applyAlignment="1" applyProtection="1">
      <alignment vertical="center"/>
    </xf>
    <xf numFmtId="166" fontId="34" fillId="0" borderId="0" xfId="2" applyNumberFormat="1" applyFont="1" applyBorder="1" applyAlignment="1" applyProtection="1">
      <alignment vertical="center"/>
    </xf>
    <xf numFmtId="8" fontId="34" fillId="7" borderId="2" xfId="0" applyNumberFormat="1" applyFont="1" applyFill="1" applyBorder="1" applyAlignment="1">
      <alignment vertical="center"/>
    </xf>
    <xf numFmtId="8" fontId="34" fillId="7" borderId="17" xfId="0" applyNumberFormat="1" applyFont="1" applyFill="1" applyBorder="1" applyAlignment="1">
      <alignment vertical="center"/>
    </xf>
    <xf numFmtId="8" fontId="34" fillId="7" borderId="19" xfId="0" applyNumberFormat="1" applyFont="1" applyFill="1" applyBorder="1" applyAlignment="1">
      <alignment vertical="center"/>
    </xf>
    <xf numFmtId="8" fontId="34" fillId="7" borderId="60" xfId="0" applyNumberFormat="1" applyFont="1" applyFill="1" applyBorder="1" applyAlignment="1">
      <alignment vertical="center"/>
    </xf>
    <xf numFmtId="0" fontId="90" fillId="0" borderId="0" xfId="0" applyFont="1" applyAlignment="1">
      <alignment horizontal="center" vertical="center" textRotation="90"/>
    </xf>
    <xf numFmtId="0" fontId="20" fillId="2" borderId="40" xfId="0" applyFont="1" applyFill="1" applyBorder="1" applyAlignment="1" applyProtection="1">
      <alignment vertical="center"/>
      <protection locked="0"/>
    </xf>
    <xf numFmtId="165" fontId="40" fillId="2" borderId="40" xfId="0" applyNumberFormat="1" applyFont="1" applyFill="1" applyBorder="1" applyAlignment="1" applyProtection="1">
      <alignment horizontal="center" vertical="center"/>
      <protection locked="0"/>
    </xf>
    <xf numFmtId="0" fontId="20" fillId="0" borderId="0" xfId="0" applyFont="1" applyAlignment="1">
      <alignment horizontal="right" vertical="center"/>
    </xf>
    <xf numFmtId="165" fontId="40" fillId="0" borderId="0" xfId="0" applyNumberFormat="1" applyFont="1" applyAlignment="1">
      <alignment horizontal="center" vertical="center"/>
    </xf>
    <xf numFmtId="0" fontId="20" fillId="0" borderId="11" xfId="0" applyFont="1" applyBorder="1" applyAlignment="1">
      <alignment vertical="center"/>
    </xf>
    <xf numFmtId="0" fontId="90" fillId="0" borderId="0" xfId="0" applyFont="1" applyAlignment="1">
      <alignment vertical="center" textRotation="90"/>
    </xf>
    <xf numFmtId="0" fontId="10" fillId="0" borderId="0" xfId="0" applyFont="1" applyAlignment="1">
      <alignment horizontal="center" vertical="center"/>
    </xf>
    <xf numFmtId="0" fontId="92" fillId="0" borderId="0" xfId="0" applyFont="1" applyAlignment="1">
      <alignment vertical="center"/>
    </xf>
    <xf numFmtId="14" fontId="10" fillId="0" borderId="0" xfId="0" applyNumberFormat="1" applyFont="1" applyAlignment="1">
      <alignment vertical="center" wrapText="1"/>
    </xf>
    <xf numFmtId="14" fontId="20" fillId="0" borderId="0" xfId="0" applyNumberFormat="1" applyFont="1" applyAlignment="1">
      <alignment vertical="center"/>
    </xf>
    <xf numFmtId="0" fontId="93" fillId="0" borderId="0" xfId="0" applyFont="1" applyAlignment="1">
      <alignment vertical="center"/>
    </xf>
    <xf numFmtId="0" fontId="20" fillId="0" borderId="0" xfId="0" applyFont="1" applyAlignment="1">
      <alignment vertical="center" wrapText="1"/>
    </xf>
    <xf numFmtId="0" fontId="10" fillId="2" borderId="59" xfId="0" applyFont="1" applyFill="1" applyBorder="1" applyAlignment="1" applyProtection="1">
      <alignment horizontal="center" vertical="center"/>
      <protection locked="0"/>
    </xf>
    <xf numFmtId="0" fontId="90" fillId="0" borderId="11" xfId="0" applyFont="1" applyBorder="1" applyAlignment="1">
      <alignment vertical="center" textRotation="90"/>
    </xf>
    <xf numFmtId="0" fontId="20" fillId="0" borderId="0" xfId="0" applyFont="1" applyAlignment="1" applyProtection="1">
      <alignment horizontal="center" vertical="center"/>
      <protection locked="0"/>
    </xf>
    <xf numFmtId="14" fontId="20" fillId="2" borderId="40" xfId="0" applyNumberFormat="1" applyFont="1" applyFill="1" applyBorder="1" applyAlignment="1" applyProtection="1">
      <alignment horizontal="center" vertical="center"/>
      <protection locked="0"/>
    </xf>
    <xf numFmtId="0" fontId="20" fillId="0" borderId="0" xfId="0" applyFont="1" applyAlignment="1">
      <alignment horizontal="left" vertical="center"/>
    </xf>
    <xf numFmtId="14" fontId="10" fillId="2" borderId="40" xfId="0" applyNumberFormat="1" applyFont="1" applyFill="1" applyBorder="1" applyAlignment="1" applyProtection="1">
      <alignment vertical="center"/>
      <protection locked="0"/>
    </xf>
    <xf numFmtId="0" fontId="10" fillId="0" borderId="0" xfId="0" applyFont="1" applyAlignment="1">
      <alignment vertical="center" wrapText="1"/>
    </xf>
    <xf numFmtId="0" fontId="96" fillId="17" borderId="0" xfId="0" applyFont="1" applyFill="1" applyAlignment="1">
      <alignment horizontal="center" vertical="center" textRotation="90"/>
    </xf>
    <xf numFmtId="0" fontId="10" fillId="17" borderId="0" xfId="0" applyFont="1" applyFill="1" applyAlignment="1">
      <alignment horizontal="left" vertical="center"/>
    </xf>
    <xf numFmtId="0" fontId="92" fillId="18" borderId="0" xfId="0" applyFont="1" applyFill="1" applyAlignment="1">
      <alignment vertical="center"/>
    </xf>
    <xf numFmtId="14" fontId="20" fillId="2" borderId="40" xfId="0" applyNumberFormat="1" applyFont="1" applyFill="1" applyBorder="1" applyAlignment="1" applyProtection="1">
      <alignment vertical="center"/>
      <protection locked="0"/>
    </xf>
    <xf numFmtId="14" fontId="20" fillId="0" borderId="0" xfId="0" applyNumberFormat="1" applyFont="1" applyAlignment="1">
      <alignment horizontal="left" vertical="center"/>
    </xf>
    <xf numFmtId="0" fontId="10" fillId="2" borderId="42" xfId="0" applyFont="1" applyFill="1" applyBorder="1" applyAlignment="1" applyProtection="1">
      <alignment horizontal="center" vertical="center"/>
      <protection locked="0"/>
    </xf>
    <xf numFmtId="14" fontId="20" fillId="0" borderId="0" xfId="0" applyNumberFormat="1" applyFont="1" applyAlignment="1">
      <alignment horizontal="center" vertical="center"/>
    </xf>
    <xf numFmtId="0" fontId="10" fillId="0" borderId="0" xfId="0" applyFont="1" applyAlignment="1">
      <alignment wrapText="1"/>
    </xf>
    <xf numFmtId="10" fontId="34" fillId="3" borderId="61" xfId="5" applyNumberFormat="1" applyFont="1" applyFill="1" applyBorder="1" applyAlignment="1">
      <alignment vertical="center"/>
    </xf>
    <xf numFmtId="0" fontId="0" fillId="0" borderId="0" xfId="0" applyAlignment="1">
      <alignment horizontal="left"/>
    </xf>
    <xf numFmtId="168" fontId="0" fillId="0" borderId="0" xfId="0" applyNumberFormat="1" applyAlignment="1">
      <alignment horizontal="left"/>
    </xf>
    <xf numFmtId="0" fontId="90" fillId="20" borderId="0" xfId="0" applyFont="1" applyFill="1" applyAlignment="1">
      <alignment vertical="center" textRotation="90"/>
    </xf>
    <xf numFmtId="0" fontId="92" fillId="20" borderId="0" xfId="0" applyFont="1" applyFill="1" applyAlignment="1">
      <alignment vertical="center"/>
    </xf>
    <xf numFmtId="0" fontId="10" fillId="2" borderId="40" xfId="0" applyFont="1" applyFill="1" applyBorder="1" applyAlignment="1" applyProtection="1">
      <alignment vertical="center"/>
      <protection locked="0"/>
    </xf>
    <xf numFmtId="0" fontId="98" fillId="0" borderId="0" xfId="0" applyFont="1" applyAlignment="1">
      <alignment readingOrder="1"/>
    </xf>
    <xf numFmtId="0" fontId="101" fillId="0" borderId="0" xfId="0" applyFont="1" applyAlignment="1">
      <alignment horizontal="center" vertical="center" wrapText="1" readingOrder="1"/>
    </xf>
    <xf numFmtId="0" fontId="98" fillId="0" borderId="0" xfId="0" applyFont="1" applyAlignment="1">
      <alignment vertical="center" readingOrder="1"/>
    </xf>
    <xf numFmtId="0" fontId="99" fillId="0" borderId="0" xfId="0" applyFont="1" applyAlignment="1">
      <alignment vertical="center" readingOrder="1"/>
    </xf>
    <xf numFmtId="0" fontId="102" fillId="0" borderId="0" xfId="0" applyFont="1" applyAlignment="1">
      <alignment vertical="center" readingOrder="1"/>
    </xf>
    <xf numFmtId="0" fontId="103" fillId="0" borderId="0" xfId="0" applyFont="1" applyAlignment="1">
      <alignment vertical="center" readingOrder="1"/>
    </xf>
    <xf numFmtId="0" fontId="100" fillId="0" borderId="0" xfId="0" applyFont="1" applyAlignment="1">
      <alignment vertical="center" readingOrder="1"/>
    </xf>
    <xf numFmtId="0" fontId="100" fillId="21" borderId="1" xfId="0" applyFont="1" applyFill="1" applyBorder="1" applyAlignment="1">
      <alignment horizontal="center" vertical="center" wrapText="1" readingOrder="1"/>
    </xf>
    <xf numFmtId="1" fontId="98" fillId="22" borderId="63" xfId="0" applyNumberFormat="1" applyFont="1" applyFill="1" applyBorder="1" applyAlignment="1">
      <alignment vertical="center" readingOrder="1"/>
    </xf>
    <xf numFmtId="1" fontId="98" fillId="22" borderId="64" xfId="0" applyNumberFormat="1" applyFont="1" applyFill="1" applyBorder="1" applyAlignment="1">
      <alignment vertical="center" readingOrder="1"/>
    </xf>
    <xf numFmtId="1" fontId="98" fillId="3" borderId="63" xfId="0" applyNumberFormat="1" applyFont="1" applyFill="1" applyBorder="1" applyAlignment="1">
      <alignment vertical="center" readingOrder="1"/>
    </xf>
    <xf numFmtId="1" fontId="98" fillId="3" borderId="64" xfId="0" applyNumberFormat="1" applyFont="1" applyFill="1" applyBorder="1" applyAlignment="1">
      <alignment vertical="center" readingOrder="1"/>
    </xf>
    <xf numFmtId="44" fontId="0" fillId="0" borderId="0" xfId="3" applyFont="1"/>
    <xf numFmtId="169" fontId="36" fillId="6" borderId="1" xfId="3" applyNumberFormat="1" applyFont="1" applyFill="1" applyBorder="1" applyAlignment="1" applyProtection="1">
      <alignment vertical="center" wrapText="1"/>
    </xf>
    <xf numFmtId="0" fontId="18" fillId="0" borderId="0" xfId="0" applyFont="1" applyAlignment="1">
      <alignment vertical="center" wrapText="1"/>
    </xf>
    <xf numFmtId="9" fontId="36" fillId="2" borderId="1" xfId="5" applyFont="1" applyFill="1" applyBorder="1" applyAlignment="1" applyProtection="1">
      <alignment horizontal="center" vertical="center" wrapText="1"/>
      <protection locked="0"/>
    </xf>
    <xf numFmtId="0" fontId="5" fillId="0" borderId="11" xfId="0" applyFont="1" applyBorder="1" applyAlignment="1">
      <alignment wrapText="1"/>
    </xf>
    <xf numFmtId="169" fontId="104" fillId="6" borderId="1" xfId="3" applyNumberFormat="1" applyFont="1" applyFill="1" applyBorder="1" applyAlignment="1" applyProtection="1">
      <alignment vertical="center" wrapText="1"/>
    </xf>
    <xf numFmtId="0" fontId="74" fillId="0" borderId="24" xfId="0" applyFont="1" applyBorder="1" applyAlignment="1">
      <alignment horizontal="left" vertical="center"/>
    </xf>
    <xf numFmtId="0" fontId="74" fillId="0" borderId="7" xfId="0" applyFont="1" applyBorder="1" applyAlignment="1">
      <alignment horizontal="left" vertical="center"/>
    </xf>
    <xf numFmtId="0" fontId="74" fillId="0" borderId="5" xfId="0" applyFont="1" applyBorder="1" applyAlignment="1">
      <alignment horizontal="left" vertical="center"/>
    </xf>
    <xf numFmtId="0" fontId="74" fillId="0" borderId="8" xfId="0" applyFont="1" applyBorder="1" applyAlignment="1">
      <alignment horizontal="left" vertical="center"/>
    </xf>
    <xf numFmtId="0" fontId="74" fillId="0" borderId="0" xfId="0" applyFont="1" applyAlignment="1">
      <alignment horizontal="left" vertical="center"/>
    </xf>
    <xf numFmtId="0" fontId="74" fillId="0" borderId="4" xfId="0" applyFont="1" applyBorder="1" applyAlignment="1">
      <alignment horizontal="left" vertical="center"/>
    </xf>
    <xf numFmtId="0" fontId="74" fillId="0" borderId="22" xfId="0" applyFont="1" applyBorder="1" applyAlignment="1">
      <alignment horizontal="left" vertical="center"/>
    </xf>
    <xf numFmtId="0" fontId="74" fillId="0" borderId="11" xfId="0" applyFont="1" applyBorder="1" applyAlignment="1">
      <alignment horizontal="left" vertical="center"/>
    </xf>
    <xf numFmtId="0" fontId="74" fillId="0" borderId="12" xfId="0" applyFont="1" applyBorder="1" applyAlignment="1">
      <alignment horizontal="left" vertical="center"/>
    </xf>
    <xf numFmtId="0" fontId="65" fillId="14" borderId="24" xfId="0" applyFont="1" applyFill="1" applyBorder="1" applyAlignment="1">
      <alignment horizontal="center" vertical="center" wrapText="1"/>
    </xf>
    <xf numFmtId="0" fontId="65" fillId="14" borderId="5" xfId="0" applyFont="1" applyFill="1" applyBorder="1" applyAlignment="1">
      <alignment horizontal="center" vertical="center" wrapText="1"/>
    </xf>
    <xf numFmtId="0" fontId="65" fillId="14" borderId="8" xfId="0" applyFont="1" applyFill="1" applyBorder="1" applyAlignment="1">
      <alignment horizontal="center" vertical="center" wrapText="1"/>
    </xf>
    <xf numFmtId="0" fontId="65" fillId="14" borderId="4" xfId="0" applyFont="1" applyFill="1" applyBorder="1" applyAlignment="1">
      <alignment horizontal="center" vertical="center" wrapText="1"/>
    </xf>
    <xf numFmtId="0" fontId="65" fillId="14" borderId="22" xfId="0" applyFont="1" applyFill="1" applyBorder="1" applyAlignment="1">
      <alignment horizontal="center" vertical="center" wrapText="1"/>
    </xf>
    <xf numFmtId="0" fontId="65" fillId="14" borderId="12" xfId="0" applyFont="1" applyFill="1" applyBorder="1" applyAlignment="1">
      <alignment horizontal="center" vertical="center" wrapText="1"/>
    </xf>
    <xf numFmtId="0" fontId="65" fillId="0" borderId="8" xfId="0" applyFont="1" applyBorder="1" applyAlignment="1">
      <alignment horizontal="center" vertical="center" wrapText="1"/>
    </xf>
    <xf numFmtId="0" fontId="65" fillId="0" borderId="0" xfId="0" applyFont="1" applyAlignment="1">
      <alignment horizontal="center" vertical="center" wrapText="1"/>
    </xf>
    <xf numFmtId="0" fontId="65" fillId="15" borderId="24" xfId="0" applyFont="1" applyFill="1" applyBorder="1" applyAlignment="1">
      <alignment horizontal="center" vertical="center" wrapText="1"/>
    </xf>
    <xf numFmtId="0" fontId="65" fillId="15" borderId="5" xfId="0" applyFont="1" applyFill="1" applyBorder="1" applyAlignment="1">
      <alignment horizontal="center" vertical="center" wrapText="1"/>
    </xf>
    <xf numFmtId="0" fontId="65" fillId="15" borderId="8" xfId="0"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5" fillId="15" borderId="22" xfId="0" applyFont="1" applyFill="1" applyBorder="1" applyAlignment="1">
      <alignment horizontal="center" vertical="center" wrapText="1"/>
    </xf>
    <xf numFmtId="0" fontId="65" fillId="15" borderId="12" xfId="0" applyFont="1" applyFill="1"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76" fillId="16" borderId="24" xfId="0" applyFont="1" applyFill="1" applyBorder="1" applyAlignment="1">
      <alignment horizontal="center" vertical="center" wrapText="1"/>
    </xf>
    <xf numFmtId="0" fontId="76" fillId="16" borderId="5" xfId="0" applyFont="1" applyFill="1" applyBorder="1" applyAlignment="1">
      <alignment horizontal="center" vertical="center" wrapText="1"/>
    </xf>
    <xf numFmtId="0" fontId="76" fillId="16" borderId="8" xfId="0" applyFont="1" applyFill="1" applyBorder="1" applyAlignment="1">
      <alignment horizontal="center" vertical="center" wrapText="1"/>
    </xf>
    <xf numFmtId="0" fontId="76" fillId="16" borderId="4" xfId="0" applyFont="1" applyFill="1" applyBorder="1" applyAlignment="1">
      <alignment horizontal="center" vertical="center" wrapText="1"/>
    </xf>
    <xf numFmtId="0" fontId="76" fillId="16" borderId="22" xfId="0" applyFont="1" applyFill="1" applyBorder="1" applyAlignment="1">
      <alignment horizontal="center" vertical="center" wrapText="1"/>
    </xf>
    <xf numFmtId="0" fontId="76" fillId="16" borderId="12" xfId="0" applyFont="1" applyFill="1" applyBorder="1" applyAlignment="1">
      <alignment horizontal="center" vertical="center" wrapText="1"/>
    </xf>
    <xf numFmtId="0" fontId="73" fillId="0" borderId="8" xfId="0" applyFont="1" applyBorder="1" applyAlignment="1">
      <alignment horizontal="center" vertical="center" wrapText="1"/>
    </xf>
    <xf numFmtId="0" fontId="73" fillId="0" borderId="0" xfId="0" applyFont="1" applyAlignment="1">
      <alignment horizontal="center" vertical="center" wrapText="1"/>
    </xf>
    <xf numFmtId="0" fontId="74" fillId="0" borderId="24" xfId="0" applyFont="1" applyBorder="1" applyAlignment="1">
      <alignment horizontal="left" vertical="center" wrapText="1"/>
    </xf>
    <xf numFmtId="0" fontId="74" fillId="0" borderId="7" xfId="0" applyFont="1" applyBorder="1" applyAlignment="1">
      <alignment horizontal="left" vertical="center" wrapText="1"/>
    </xf>
    <xf numFmtId="0" fontId="74" fillId="0" borderId="5" xfId="0" applyFont="1" applyBorder="1" applyAlignment="1">
      <alignment horizontal="left" vertical="center" wrapText="1"/>
    </xf>
    <xf numFmtId="0" fontId="74" fillId="0" borderId="8" xfId="0" applyFont="1" applyBorder="1" applyAlignment="1">
      <alignment horizontal="left" vertical="center" wrapText="1"/>
    </xf>
    <xf numFmtId="0" fontId="74" fillId="0" borderId="0" xfId="0" applyFont="1" applyAlignment="1">
      <alignment horizontal="left" vertical="center" wrapText="1"/>
    </xf>
    <xf numFmtId="0" fontId="74" fillId="0" borderId="4" xfId="0" applyFont="1" applyBorder="1" applyAlignment="1">
      <alignment horizontal="left" vertical="center" wrapText="1"/>
    </xf>
    <xf numFmtId="0" fontId="74" fillId="0" borderId="22" xfId="0" applyFont="1" applyBorder="1" applyAlignment="1">
      <alignment horizontal="left" vertical="center" wrapText="1"/>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65" fillId="12" borderId="24" xfId="0" applyFont="1" applyFill="1" applyBorder="1" applyAlignment="1">
      <alignment horizontal="center" vertical="center" wrapText="1"/>
    </xf>
    <xf numFmtId="0" fontId="65" fillId="12" borderId="5" xfId="0" applyFont="1" applyFill="1" applyBorder="1" applyAlignment="1">
      <alignment horizontal="center" vertical="center" wrapText="1"/>
    </xf>
    <xf numFmtId="0" fontId="65" fillId="12" borderId="8" xfId="0" applyFont="1" applyFill="1" applyBorder="1" applyAlignment="1">
      <alignment horizontal="center" vertical="center" wrapText="1"/>
    </xf>
    <xf numFmtId="0" fontId="65" fillId="12" borderId="4" xfId="0" applyFont="1" applyFill="1" applyBorder="1" applyAlignment="1">
      <alignment horizontal="center" vertical="center" wrapText="1"/>
    </xf>
    <xf numFmtId="0" fontId="65" fillId="12" borderId="22" xfId="0" applyFont="1" applyFill="1" applyBorder="1" applyAlignment="1">
      <alignment horizontal="center" vertical="center" wrapText="1"/>
    </xf>
    <xf numFmtId="0" fontId="65" fillId="12" borderId="12" xfId="0" applyFont="1" applyFill="1" applyBorder="1" applyAlignment="1">
      <alignment horizontal="center" vertical="center" wrapText="1"/>
    </xf>
    <xf numFmtId="0" fontId="74" fillId="12" borderId="24" xfId="0" applyFont="1" applyFill="1" applyBorder="1" applyAlignment="1">
      <alignment horizontal="center" vertical="center" wrapText="1"/>
    </xf>
    <xf numFmtId="0" fontId="74" fillId="12" borderId="5" xfId="0" applyFont="1" applyFill="1" applyBorder="1" applyAlignment="1">
      <alignment horizontal="center" vertical="center" wrapText="1"/>
    </xf>
    <xf numFmtId="0" fontId="74" fillId="12" borderId="8" xfId="0" applyFont="1" applyFill="1" applyBorder="1" applyAlignment="1">
      <alignment horizontal="center" vertical="center" wrapText="1"/>
    </xf>
    <xf numFmtId="0" fontId="74" fillId="12" borderId="4" xfId="0" applyFont="1" applyFill="1" applyBorder="1" applyAlignment="1">
      <alignment horizontal="center" vertical="center" wrapText="1"/>
    </xf>
    <xf numFmtId="0" fontId="74" fillId="12" borderId="22" xfId="0" applyFont="1" applyFill="1" applyBorder="1" applyAlignment="1">
      <alignment horizontal="center" vertical="center" wrapText="1"/>
    </xf>
    <xf numFmtId="0" fontId="74" fillId="12" borderId="12" xfId="0" applyFont="1" applyFill="1" applyBorder="1" applyAlignment="1">
      <alignment horizontal="center" vertical="center" wrapText="1"/>
    </xf>
    <xf numFmtId="0" fontId="65" fillId="13" borderId="24" xfId="0" applyFont="1" applyFill="1" applyBorder="1" applyAlignment="1">
      <alignment horizontal="center" vertical="center" wrapText="1"/>
    </xf>
    <xf numFmtId="0" fontId="65" fillId="13" borderId="5" xfId="0" applyFont="1" applyFill="1" applyBorder="1" applyAlignment="1">
      <alignment horizontal="center" vertical="center" wrapText="1"/>
    </xf>
    <xf numFmtId="0" fontId="65" fillId="13" borderId="8" xfId="0" applyFont="1" applyFill="1" applyBorder="1" applyAlignment="1">
      <alignment horizontal="center" vertical="center" wrapText="1"/>
    </xf>
    <xf numFmtId="0" fontId="65" fillId="13" borderId="4" xfId="0" applyFont="1" applyFill="1" applyBorder="1" applyAlignment="1">
      <alignment horizontal="center" vertical="center" wrapText="1"/>
    </xf>
    <xf numFmtId="0" fontId="65" fillId="13" borderId="22" xfId="0" applyFont="1" applyFill="1" applyBorder="1" applyAlignment="1">
      <alignment horizontal="center" vertical="center" wrapText="1"/>
    </xf>
    <xf numFmtId="0" fontId="65" fillId="13" borderId="12" xfId="0" applyFont="1" applyFill="1" applyBorder="1" applyAlignment="1">
      <alignment horizontal="center" vertical="center" wrapText="1"/>
    </xf>
    <xf numFmtId="0" fontId="74" fillId="13" borderId="24" xfId="0" applyFont="1" applyFill="1" applyBorder="1" applyAlignment="1">
      <alignment horizontal="center" vertical="center" wrapText="1"/>
    </xf>
    <xf numFmtId="0" fontId="74" fillId="13" borderId="5" xfId="0" applyFont="1" applyFill="1" applyBorder="1" applyAlignment="1">
      <alignment horizontal="center" vertical="center" wrapText="1"/>
    </xf>
    <xf numFmtId="0" fontId="74" fillId="13" borderId="8" xfId="0" applyFont="1" applyFill="1" applyBorder="1" applyAlignment="1">
      <alignment horizontal="center" vertical="center" wrapText="1"/>
    </xf>
    <xf numFmtId="0" fontId="74" fillId="13" borderId="4" xfId="0" applyFont="1" applyFill="1" applyBorder="1" applyAlignment="1">
      <alignment horizontal="center" vertical="center" wrapText="1"/>
    </xf>
    <xf numFmtId="0" fontId="74" fillId="13" borderId="22" xfId="0" applyFont="1" applyFill="1" applyBorder="1" applyAlignment="1">
      <alignment horizontal="center" vertical="center" wrapText="1"/>
    </xf>
    <xf numFmtId="0" fontId="74" fillId="13" borderId="12" xfId="0" applyFont="1" applyFill="1" applyBorder="1" applyAlignment="1">
      <alignment horizontal="center" vertical="center" wrapText="1"/>
    </xf>
    <xf numFmtId="0" fontId="65" fillId="23" borderId="0" xfId="0" applyFont="1" applyFill="1" applyAlignment="1">
      <alignment horizontal="center" wrapText="1"/>
    </xf>
    <xf numFmtId="0" fontId="76" fillId="10" borderId="24" xfId="0" applyFont="1" applyFill="1" applyBorder="1" applyAlignment="1">
      <alignment horizontal="center" vertical="center" wrapText="1"/>
    </xf>
    <xf numFmtId="0" fontId="76" fillId="10" borderId="5" xfId="0" applyFont="1" applyFill="1" applyBorder="1" applyAlignment="1">
      <alignment horizontal="center" vertical="center" wrapText="1"/>
    </xf>
    <xf numFmtId="0" fontId="76" fillId="10" borderId="8" xfId="0" applyFont="1" applyFill="1" applyBorder="1" applyAlignment="1">
      <alignment horizontal="center" vertical="center" wrapText="1"/>
    </xf>
    <xf numFmtId="0" fontId="76" fillId="10" borderId="4" xfId="0" applyFont="1" applyFill="1" applyBorder="1" applyAlignment="1">
      <alignment horizontal="center" vertical="center" wrapText="1"/>
    </xf>
    <xf numFmtId="0" fontId="76" fillId="10" borderId="22" xfId="0" applyFont="1" applyFill="1" applyBorder="1" applyAlignment="1">
      <alignment horizontal="center" vertical="center" wrapText="1"/>
    </xf>
    <xf numFmtId="0" fontId="76" fillId="10" borderId="12" xfId="0" applyFont="1" applyFill="1" applyBorder="1" applyAlignment="1">
      <alignment horizontal="center" vertical="center" wrapText="1"/>
    </xf>
    <xf numFmtId="0" fontId="76" fillId="11" borderId="24" xfId="0" applyFont="1" applyFill="1" applyBorder="1" applyAlignment="1">
      <alignment horizontal="center" vertical="center" wrapText="1"/>
    </xf>
    <xf numFmtId="0" fontId="76" fillId="11" borderId="5" xfId="0" applyFont="1" applyFill="1" applyBorder="1" applyAlignment="1">
      <alignment horizontal="center" vertical="center" wrapText="1"/>
    </xf>
    <xf numFmtId="0" fontId="76" fillId="11" borderId="8" xfId="0" applyFont="1" applyFill="1" applyBorder="1" applyAlignment="1">
      <alignment horizontal="center" vertical="center" wrapText="1"/>
    </xf>
    <xf numFmtId="0" fontId="76" fillId="11" borderId="4" xfId="0" applyFont="1" applyFill="1" applyBorder="1" applyAlignment="1">
      <alignment horizontal="center" vertical="center" wrapText="1"/>
    </xf>
    <xf numFmtId="0" fontId="76" fillId="11" borderId="22" xfId="0" applyFont="1" applyFill="1" applyBorder="1" applyAlignment="1">
      <alignment horizontal="center" vertical="center" wrapText="1"/>
    </xf>
    <xf numFmtId="0" fontId="76" fillId="11" borderId="12" xfId="0" applyFont="1" applyFill="1" applyBorder="1" applyAlignment="1">
      <alignment horizontal="center" vertical="center" wrapText="1"/>
    </xf>
    <xf numFmtId="0" fontId="77" fillId="10" borderId="24" xfId="0" applyFont="1" applyFill="1" applyBorder="1" applyAlignment="1">
      <alignment horizontal="center" vertical="center" wrapText="1"/>
    </xf>
    <xf numFmtId="0" fontId="77" fillId="10" borderId="5" xfId="0" applyFont="1" applyFill="1" applyBorder="1" applyAlignment="1">
      <alignment horizontal="center" vertical="center" wrapText="1"/>
    </xf>
    <xf numFmtId="0" fontId="77" fillId="10" borderId="8" xfId="0" applyFont="1" applyFill="1" applyBorder="1" applyAlignment="1">
      <alignment horizontal="center" vertical="center" wrapText="1"/>
    </xf>
    <xf numFmtId="0" fontId="77" fillId="10" borderId="4" xfId="0" applyFont="1" applyFill="1" applyBorder="1" applyAlignment="1">
      <alignment horizontal="center" vertical="center" wrapText="1"/>
    </xf>
    <xf numFmtId="0" fontId="77" fillId="10" borderId="22" xfId="0" applyFont="1" applyFill="1" applyBorder="1" applyAlignment="1">
      <alignment horizontal="center" vertical="center" wrapText="1"/>
    </xf>
    <xf numFmtId="0" fontId="77" fillId="10" borderId="12" xfId="0" applyFont="1" applyFill="1" applyBorder="1" applyAlignment="1">
      <alignment horizontal="center" vertical="center" wrapText="1"/>
    </xf>
    <xf numFmtId="0" fontId="77" fillId="11" borderId="24" xfId="0" applyFont="1" applyFill="1" applyBorder="1" applyAlignment="1">
      <alignment horizontal="center" vertical="center" wrapText="1"/>
    </xf>
    <xf numFmtId="0" fontId="77" fillId="11" borderId="5" xfId="0" applyFont="1" applyFill="1" applyBorder="1" applyAlignment="1">
      <alignment horizontal="center" vertical="center" wrapText="1"/>
    </xf>
    <xf numFmtId="0" fontId="77" fillId="11" borderId="8" xfId="0" applyFont="1" applyFill="1" applyBorder="1" applyAlignment="1">
      <alignment horizontal="center" vertical="center" wrapText="1"/>
    </xf>
    <xf numFmtId="0" fontId="77" fillId="11" borderId="4" xfId="0" applyFont="1" applyFill="1" applyBorder="1" applyAlignment="1">
      <alignment horizontal="center" vertical="center" wrapText="1"/>
    </xf>
    <xf numFmtId="0" fontId="77" fillId="11" borderId="22" xfId="0" applyFont="1" applyFill="1" applyBorder="1" applyAlignment="1">
      <alignment horizontal="center" vertical="center" wrapText="1"/>
    </xf>
    <xf numFmtId="0" fontId="77" fillId="11" borderId="12" xfId="0" applyFont="1" applyFill="1" applyBorder="1" applyAlignment="1">
      <alignment horizontal="center" vertical="center" wrapText="1"/>
    </xf>
    <xf numFmtId="0" fontId="90" fillId="0" borderId="7" xfId="0" applyFont="1" applyBorder="1" applyAlignment="1">
      <alignment horizontal="center" vertical="center" textRotation="90"/>
    </xf>
    <xf numFmtId="0" fontId="90" fillId="0" borderId="0" xfId="0" applyFont="1" applyAlignment="1">
      <alignment horizontal="center" vertical="center" textRotation="90"/>
    </xf>
    <xf numFmtId="0" fontId="90" fillId="0" borderId="11" xfId="0" applyFont="1" applyBorder="1" applyAlignment="1">
      <alignment horizontal="center" vertical="center" textRotation="90"/>
    </xf>
    <xf numFmtId="0" fontId="20" fillId="2" borderId="40" xfId="0" applyFont="1" applyFill="1" applyBorder="1" applyAlignment="1" applyProtection="1">
      <alignment horizontal="center" vertical="center"/>
      <protection locked="0"/>
    </xf>
    <xf numFmtId="0" fontId="10" fillId="0" borderId="0" xfId="0" applyFont="1" applyAlignment="1">
      <alignment horizontal="left" vertical="center"/>
    </xf>
    <xf numFmtId="0" fontId="10" fillId="0" borderId="0" xfId="0" applyFont="1" applyAlignment="1">
      <alignment horizontal="left" vertical="top" wrapText="1"/>
    </xf>
    <xf numFmtId="0" fontId="10" fillId="2" borderId="40" xfId="0" applyFont="1" applyFill="1" applyBorder="1" applyAlignment="1" applyProtection="1">
      <alignment horizontal="center" vertical="center"/>
      <protection locked="0"/>
    </xf>
    <xf numFmtId="165" fontId="10" fillId="2" borderId="40" xfId="0" applyNumberFormat="1" applyFont="1" applyFill="1" applyBorder="1" applyAlignment="1" applyProtection="1">
      <alignment horizontal="center" vertical="center"/>
      <protection locked="0"/>
    </xf>
    <xf numFmtId="0" fontId="32" fillId="2" borderId="40" xfId="0" applyFont="1" applyFill="1" applyBorder="1" applyAlignment="1" applyProtection="1">
      <alignment horizontal="left" vertical="center"/>
      <protection locked="0"/>
    </xf>
    <xf numFmtId="0" fontId="40" fillId="0" borderId="0" xfId="0" applyFont="1" applyAlignment="1">
      <alignment horizontal="left" vertical="center"/>
    </xf>
    <xf numFmtId="0" fontId="91" fillId="2" borderId="40" xfId="1" applyFont="1" applyFill="1" applyBorder="1" applyAlignment="1" applyProtection="1">
      <alignment horizontal="center" vertical="center"/>
      <protection locked="0"/>
    </xf>
    <xf numFmtId="165" fontId="95" fillId="17" borderId="0" xfId="0" applyNumberFormat="1" applyFont="1" applyFill="1" applyAlignment="1" applyProtection="1">
      <alignment horizontal="center" vertical="center"/>
      <protection locked="0"/>
    </xf>
    <xf numFmtId="0" fontId="20" fillId="2" borderId="0" xfId="0" applyFont="1" applyFill="1" applyAlignment="1" applyProtection="1">
      <alignment horizontal="center" vertical="center" wrapText="1"/>
      <protection locked="0"/>
    </xf>
    <xf numFmtId="0" fontId="20" fillId="2" borderId="40" xfId="0" applyFont="1" applyFill="1" applyBorder="1" applyAlignment="1" applyProtection="1">
      <alignment horizontal="center" vertical="center" wrapText="1"/>
      <protection locked="0"/>
    </xf>
    <xf numFmtId="0" fontId="20" fillId="0" borderId="0" xfId="0" applyFont="1" applyAlignment="1">
      <alignment horizontal="right" vertical="center"/>
    </xf>
    <xf numFmtId="0" fontId="20" fillId="0" borderId="14"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6" xfId="0" applyFont="1" applyBorder="1" applyAlignment="1">
      <alignment horizontal="center" vertical="center" wrapText="1"/>
    </xf>
    <xf numFmtId="3" fontId="10" fillId="2" borderId="40" xfId="0" applyNumberFormat="1" applyFont="1" applyFill="1" applyBorder="1" applyAlignment="1" applyProtection="1">
      <alignment horizontal="center" vertical="center"/>
      <protection locked="0"/>
    </xf>
    <xf numFmtId="14" fontId="37" fillId="8" borderId="0" xfId="0" applyNumberFormat="1" applyFont="1" applyFill="1" applyAlignment="1" applyProtection="1">
      <alignment horizontal="center" vertical="center"/>
      <protection locked="0"/>
    </xf>
    <xf numFmtId="0" fontId="37" fillId="8" borderId="0" xfId="0" applyFont="1" applyFill="1" applyAlignment="1" applyProtection="1">
      <alignment horizontal="center" vertical="center"/>
      <protection locked="0"/>
    </xf>
    <xf numFmtId="0" fontId="54" fillId="8" borderId="0" xfId="0" applyFont="1" applyFill="1" applyAlignment="1">
      <alignment horizontal="left" vertical="center" wrapText="1"/>
    </xf>
    <xf numFmtId="0" fontId="34" fillId="0" borderId="0" xfId="0" applyFont="1" applyAlignment="1">
      <alignment horizontal="center" vertical="center"/>
    </xf>
    <xf numFmtId="0" fontId="37" fillId="8" borderId="0" xfId="0" applyFont="1" applyFill="1" applyAlignment="1">
      <alignment horizontal="right" vertical="center"/>
    </xf>
    <xf numFmtId="0" fontId="34" fillId="6" borderId="6" xfId="0" applyFont="1" applyFill="1" applyBorder="1" applyAlignment="1">
      <alignment horizontal="center" vertical="center" wrapText="1"/>
    </xf>
    <xf numFmtId="0" fontId="34" fillId="6" borderId="9" xfId="0" applyFont="1" applyFill="1" applyBorder="1" applyAlignment="1">
      <alignment horizontal="center" vertical="center" wrapText="1"/>
    </xf>
    <xf numFmtId="0" fontId="97" fillId="0" borderId="0" xfId="1" applyFont="1" applyAlignment="1" applyProtection="1">
      <alignment horizontal="right" vertical="center"/>
    </xf>
    <xf numFmtId="0" fontId="97" fillId="0" borderId="62" xfId="1" applyFont="1" applyBorder="1" applyAlignment="1" applyProtection="1">
      <alignment horizontal="right" vertical="center"/>
    </xf>
    <xf numFmtId="14" fontId="10" fillId="0" borderId="0" xfId="0" applyNumberFormat="1" applyFont="1" applyAlignment="1">
      <alignment horizontal="center" vertical="center" wrapText="1"/>
    </xf>
    <xf numFmtId="14" fontId="10" fillId="0" borderId="11" xfId="0" applyNumberFormat="1" applyFont="1" applyBorder="1" applyAlignment="1">
      <alignment horizontal="center" vertical="center" wrapText="1"/>
    </xf>
    <xf numFmtId="0" fontId="32" fillId="2" borderId="40" xfId="0" applyFont="1" applyFill="1" applyBorder="1" applyAlignment="1" applyProtection="1">
      <alignment horizontal="center" vertical="center"/>
      <protection locked="0"/>
    </xf>
    <xf numFmtId="0" fontId="34" fillId="0" borderId="26" xfId="0" applyFont="1" applyBorder="1" applyAlignment="1">
      <alignment horizontal="left" vertical="center"/>
    </xf>
    <xf numFmtId="49" fontId="10" fillId="2" borderId="40" xfId="0" applyNumberFormat="1" applyFont="1" applyFill="1" applyBorder="1" applyAlignment="1" applyProtection="1">
      <alignment horizontal="left" vertical="center"/>
      <protection locked="0"/>
    </xf>
    <xf numFmtId="0" fontId="10" fillId="0" borderId="0" xfId="0" applyFont="1" applyAlignment="1">
      <alignment horizontal="center" vertical="center"/>
    </xf>
    <xf numFmtId="14" fontId="53" fillId="2" borderId="40" xfId="0" applyNumberFormat="1" applyFont="1" applyFill="1" applyBorder="1" applyAlignment="1">
      <alignment horizontal="center"/>
    </xf>
    <xf numFmtId="0" fontId="53" fillId="2" borderId="40" xfId="0" applyFont="1" applyFill="1" applyBorder="1" applyAlignment="1">
      <alignment horizontal="center"/>
    </xf>
    <xf numFmtId="168" fontId="63" fillId="7" borderId="0" xfId="0" applyNumberFormat="1" applyFont="1" applyFill="1" applyAlignment="1">
      <alignment horizontal="center" vertical="center"/>
    </xf>
    <xf numFmtId="0" fontId="12" fillId="0" borderId="0" xfId="0" applyFont="1" applyAlignment="1">
      <alignment horizontal="left" wrapText="1"/>
    </xf>
    <xf numFmtId="168" fontId="63" fillId="7" borderId="40" xfId="0" applyNumberFormat="1" applyFont="1" applyFill="1" applyBorder="1" applyAlignment="1">
      <alignment horizontal="center" vertical="center"/>
    </xf>
    <xf numFmtId="0" fontId="55" fillId="0" borderId="33" xfId="0" applyFont="1" applyBorder="1" applyAlignment="1">
      <alignment horizontal="center" vertical="center" textRotation="90" wrapText="1"/>
    </xf>
    <xf numFmtId="0" fontId="55" fillId="0" borderId="9" xfId="0" applyFont="1" applyBorder="1" applyAlignment="1">
      <alignment horizontal="center" vertical="center" textRotation="90" wrapText="1"/>
    </xf>
    <xf numFmtId="0" fontId="68" fillId="9" borderId="24" xfId="0" applyFont="1" applyFill="1" applyBorder="1" applyAlignment="1">
      <alignment vertical="center" wrapText="1"/>
    </xf>
    <xf numFmtId="0" fontId="68" fillId="9" borderId="7" xfId="0" applyFont="1" applyFill="1" applyBorder="1" applyAlignment="1">
      <alignment vertical="center" wrapText="1"/>
    </xf>
    <xf numFmtId="0" fontId="68" fillId="9" borderId="5" xfId="0" applyFont="1" applyFill="1" applyBorder="1" applyAlignment="1">
      <alignment vertical="center" wrapText="1"/>
    </xf>
    <xf numFmtId="0" fontId="68" fillId="9" borderId="22" xfId="0" applyFont="1" applyFill="1" applyBorder="1" applyAlignment="1">
      <alignment vertical="center" wrapText="1"/>
    </xf>
    <xf numFmtId="0" fontId="68" fillId="9" borderId="11" xfId="0" applyFont="1" applyFill="1" applyBorder="1" applyAlignment="1">
      <alignment vertical="center" wrapText="1"/>
    </xf>
    <xf numFmtId="0" fontId="68" fillId="9" borderId="12" xfId="0" applyFont="1" applyFill="1" applyBorder="1" applyAlignment="1">
      <alignment vertical="center" wrapText="1"/>
    </xf>
    <xf numFmtId="0" fontId="19" fillId="0" borderId="0" xfId="0" applyFont="1" applyAlignment="1">
      <alignment horizontal="right" vertical="center" wrapText="1"/>
    </xf>
    <xf numFmtId="0" fontId="32" fillId="3" borderId="14" xfId="0" applyFont="1" applyFill="1" applyBorder="1" applyAlignment="1">
      <alignment horizontal="left" vertical="center" wrapText="1"/>
    </xf>
    <xf numFmtId="0" fontId="32" fillId="3" borderId="15" xfId="0" applyFont="1" applyFill="1" applyBorder="1" applyAlignment="1">
      <alignment horizontal="left" vertical="center" wrapText="1"/>
    </xf>
    <xf numFmtId="0" fontId="32" fillId="3" borderId="16" xfId="0" applyFont="1" applyFill="1" applyBorder="1" applyAlignment="1">
      <alignment horizontal="left" vertical="center" wrapText="1"/>
    </xf>
    <xf numFmtId="2" fontId="53" fillId="2" borderId="40" xfId="0" applyNumberFormat="1" applyFont="1" applyFill="1" applyBorder="1" applyAlignment="1">
      <alignment horizontal="center"/>
    </xf>
    <xf numFmtId="0" fontId="68" fillId="9" borderId="24" xfId="0" applyFont="1" applyFill="1" applyBorder="1" applyAlignment="1">
      <alignment horizontal="left" vertical="center" wrapText="1"/>
    </xf>
    <xf numFmtId="0" fontId="68" fillId="9" borderId="7" xfId="0" applyFont="1" applyFill="1" applyBorder="1" applyAlignment="1">
      <alignment horizontal="left" vertical="center" wrapText="1"/>
    </xf>
    <xf numFmtId="0" fontId="68" fillId="9" borderId="5" xfId="0" applyFont="1" applyFill="1" applyBorder="1" applyAlignment="1">
      <alignment horizontal="left" vertical="center" wrapText="1"/>
    </xf>
    <xf numFmtId="0" fontId="68" fillId="9" borderId="22" xfId="0" applyFont="1" applyFill="1" applyBorder="1" applyAlignment="1">
      <alignment horizontal="left" vertical="center" wrapText="1"/>
    </xf>
    <xf numFmtId="0" fontId="68" fillId="9" borderId="11" xfId="0" applyFont="1" applyFill="1" applyBorder="1" applyAlignment="1">
      <alignment horizontal="left" vertical="center" wrapText="1"/>
    </xf>
    <xf numFmtId="0" fontId="68" fillId="9" borderId="12" xfId="0" applyFont="1" applyFill="1" applyBorder="1" applyAlignment="1">
      <alignment horizontal="left" vertical="center" wrapText="1"/>
    </xf>
    <xf numFmtId="44" fontId="32" fillId="3" borderId="38" xfId="3" applyFont="1" applyFill="1" applyBorder="1" applyAlignment="1" applyProtection="1">
      <alignment horizontal="center" vertical="center"/>
    </xf>
    <xf numFmtId="44" fontId="32" fillId="3" borderId="39" xfId="3" applyFont="1" applyFill="1" applyBorder="1" applyAlignment="1" applyProtection="1">
      <alignment horizontal="center" vertical="center"/>
    </xf>
    <xf numFmtId="0" fontId="21" fillId="0" borderId="4" xfId="0" applyFont="1" applyBorder="1" applyAlignment="1">
      <alignment horizontal="right" vertical="center"/>
    </xf>
    <xf numFmtId="0" fontId="20" fillId="0" borderId="4" xfId="0" applyFont="1" applyBorder="1" applyAlignment="1">
      <alignment horizontal="right" vertical="center"/>
    </xf>
    <xf numFmtId="1" fontId="56" fillId="0" borderId="2" xfId="0" applyNumberFormat="1" applyFont="1" applyBorder="1" applyAlignment="1">
      <alignment horizontal="center" vertical="center"/>
    </xf>
    <xf numFmtId="1" fontId="56" fillId="0" borderId="19" xfId="0" applyNumberFormat="1" applyFont="1" applyBorder="1" applyAlignment="1">
      <alignment horizontal="center" vertical="center"/>
    </xf>
    <xf numFmtId="0" fontId="55" fillId="6" borderId="38" xfId="0" applyFont="1" applyFill="1" applyBorder="1" applyAlignment="1">
      <alignment horizontal="center" vertical="center" textRotation="90"/>
    </xf>
    <xf numFmtId="0" fontId="55" fillId="6" borderId="39" xfId="0" applyFont="1" applyFill="1" applyBorder="1" applyAlignment="1">
      <alignment horizontal="center" vertical="center" textRotation="90"/>
    </xf>
    <xf numFmtId="4" fontId="8" fillId="0" borderId="1" xfId="0" applyNumberFormat="1" applyFont="1" applyBorder="1" applyAlignment="1">
      <alignment horizontal="left"/>
    </xf>
    <xf numFmtId="0" fontId="83" fillId="0" borderId="24" xfId="0" applyFont="1" applyBorder="1" applyAlignment="1">
      <alignment horizontal="center" wrapText="1"/>
    </xf>
    <xf numFmtId="0" fontId="83" fillId="0" borderId="7" xfId="0" applyFont="1" applyBorder="1" applyAlignment="1">
      <alignment horizontal="center" wrapText="1"/>
    </xf>
    <xf numFmtId="0" fontId="83" fillId="0" borderId="5" xfId="0" applyFont="1" applyBorder="1" applyAlignment="1">
      <alignment horizontal="center" wrapText="1"/>
    </xf>
    <xf numFmtId="0" fontId="83" fillId="0" borderId="22" xfId="0" applyFont="1" applyBorder="1" applyAlignment="1">
      <alignment horizontal="center" wrapText="1"/>
    </xf>
    <xf numFmtId="0" fontId="83" fillId="0" borderId="11" xfId="0" applyFont="1" applyBorder="1" applyAlignment="1">
      <alignment horizontal="center" wrapText="1"/>
    </xf>
    <xf numFmtId="0" fontId="83" fillId="0" borderId="12" xfId="0" applyFont="1" applyBorder="1" applyAlignment="1">
      <alignment horizontal="center" wrapText="1"/>
    </xf>
    <xf numFmtId="0" fontId="32" fillId="3" borderId="14" xfId="0" applyFont="1" applyFill="1" applyBorder="1" applyAlignment="1">
      <alignment horizontal="center" vertical="center" wrapText="1"/>
    </xf>
    <xf numFmtId="0" fontId="32" fillId="3" borderId="15" xfId="0" applyFont="1" applyFill="1" applyBorder="1" applyAlignment="1">
      <alignment horizontal="center" vertical="center" wrapText="1"/>
    </xf>
    <xf numFmtId="0" fontId="32" fillId="3" borderId="16" xfId="0" applyFont="1" applyFill="1" applyBorder="1" applyAlignment="1">
      <alignment horizontal="center" vertical="center" wrapText="1"/>
    </xf>
    <xf numFmtId="4" fontId="7" fillId="0" borderId="14" xfId="0" applyNumberFormat="1" applyFont="1" applyBorder="1" applyAlignment="1">
      <alignment horizontal="center"/>
    </xf>
    <xf numFmtId="4" fontId="7" fillId="0" borderId="15" xfId="0" applyNumberFormat="1" applyFont="1" applyBorder="1" applyAlignment="1">
      <alignment horizontal="center"/>
    </xf>
    <xf numFmtId="4" fontId="7" fillId="0" borderId="16" xfId="0" applyNumberFormat="1" applyFont="1" applyBorder="1" applyAlignment="1">
      <alignment horizontal="center"/>
    </xf>
    <xf numFmtId="2" fontId="32" fillId="3" borderId="24" xfId="0" applyNumberFormat="1" applyFont="1" applyFill="1" applyBorder="1" applyAlignment="1">
      <alignment horizontal="center" vertical="center"/>
    </xf>
    <xf numFmtId="2" fontId="32" fillId="3" borderId="5" xfId="0" applyNumberFormat="1" applyFont="1" applyFill="1" applyBorder="1" applyAlignment="1">
      <alignment horizontal="center" vertical="center"/>
    </xf>
    <xf numFmtId="2" fontId="32" fillId="3" borderId="22" xfId="0" applyNumberFormat="1" applyFont="1" applyFill="1" applyBorder="1" applyAlignment="1">
      <alignment horizontal="center" vertical="center"/>
    </xf>
    <xf numFmtId="2" fontId="32" fillId="3" borderId="12" xfId="0" applyNumberFormat="1" applyFont="1" applyFill="1" applyBorder="1" applyAlignment="1">
      <alignment horizontal="center" vertical="center"/>
    </xf>
    <xf numFmtId="14" fontId="56" fillId="0" borderId="13" xfId="0" applyNumberFormat="1" applyFont="1" applyBorder="1" applyAlignment="1">
      <alignment horizontal="center" vertical="center"/>
    </xf>
    <xf numFmtId="14" fontId="56" fillId="0" borderId="17" xfId="0" applyNumberFormat="1" applyFont="1" applyBorder="1" applyAlignment="1">
      <alignment horizontal="center" vertical="center"/>
    </xf>
    <xf numFmtId="14" fontId="56" fillId="0" borderId="2" xfId="0" applyNumberFormat="1" applyFont="1" applyBorder="1" applyAlignment="1">
      <alignment horizontal="center" vertical="center"/>
    </xf>
    <xf numFmtId="14" fontId="56" fillId="0" borderId="19" xfId="0" applyNumberFormat="1" applyFont="1" applyBorder="1" applyAlignment="1">
      <alignment horizontal="center" vertical="center"/>
    </xf>
    <xf numFmtId="4" fontId="7" fillId="6" borderId="46" xfId="0" applyNumberFormat="1" applyFont="1" applyFill="1" applyBorder="1" applyAlignment="1">
      <alignment horizontal="center" vertical="center" wrapText="1"/>
    </xf>
    <xf numFmtId="4" fontId="7" fillId="6" borderId="47" xfId="0" applyNumberFormat="1" applyFont="1" applyFill="1" applyBorder="1" applyAlignment="1">
      <alignment horizontal="center" vertical="center" wrapText="1"/>
    </xf>
    <xf numFmtId="4" fontId="8" fillId="0" borderId="18" xfId="0" applyNumberFormat="1" applyFont="1" applyBorder="1" applyAlignment="1">
      <alignment horizontal="center" vertical="top" wrapText="1"/>
    </xf>
    <xf numFmtId="4" fontId="8" fillId="0" borderId="1" xfId="0" applyNumberFormat="1" applyFont="1" applyBorder="1" applyAlignment="1">
      <alignment horizontal="center" vertical="top" wrapText="1"/>
    </xf>
    <xf numFmtId="4" fontId="8" fillId="17" borderId="49" xfId="0" applyNumberFormat="1" applyFont="1" applyFill="1" applyBorder="1" applyAlignment="1">
      <alignment horizontal="center" vertical="top" wrapText="1"/>
    </xf>
    <xf numFmtId="4" fontId="8" fillId="17" borderId="50" xfId="0" applyNumberFormat="1" applyFont="1" applyFill="1" applyBorder="1" applyAlignment="1">
      <alignment horizontal="center" vertical="top" wrapText="1"/>
    </xf>
    <xf numFmtId="4" fontId="8" fillId="0" borderId="56" xfId="0" applyNumberFormat="1" applyFont="1" applyBorder="1" applyAlignment="1" applyProtection="1">
      <alignment horizontal="left" vertical="center"/>
      <protection locked="0"/>
    </xf>
    <xf numFmtId="4" fontId="8" fillId="0" borderId="0" xfId="0" applyNumberFormat="1" applyFont="1" applyAlignment="1" applyProtection="1">
      <alignment horizontal="left" vertical="center"/>
      <protection locked="0"/>
    </xf>
    <xf numFmtId="4" fontId="8" fillId="0" borderId="57" xfId="0" applyNumberFormat="1" applyFont="1" applyBorder="1" applyAlignment="1" applyProtection="1">
      <alignment horizontal="left" vertical="center"/>
      <protection locked="0"/>
    </xf>
    <xf numFmtId="4" fontId="8" fillId="0" borderId="10" xfId="0" applyNumberFormat="1" applyFont="1" applyBorder="1" applyAlignment="1" applyProtection="1">
      <alignment horizontal="left" vertical="center"/>
      <protection locked="0"/>
    </xf>
    <xf numFmtId="4" fontId="8" fillId="0" borderId="26" xfId="0" applyNumberFormat="1" applyFont="1" applyBorder="1" applyAlignment="1" applyProtection="1">
      <alignment horizontal="left" vertical="center"/>
      <protection locked="0"/>
    </xf>
    <xf numFmtId="4" fontId="8" fillId="0" borderId="58" xfId="0" applyNumberFormat="1" applyFont="1" applyBorder="1" applyAlignment="1" applyProtection="1">
      <alignment horizontal="left" vertical="center"/>
      <protection locked="0"/>
    </xf>
    <xf numFmtId="2" fontId="45" fillId="4" borderId="14" xfId="0" applyNumberFormat="1" applyFont="1" applyFill="1" applyBorder="1" applyAlignment="1">
      <alignment horizontal="center" vertical="center" wrapText="1"/>
    </xf>
    <xf numFmtId="2" fontId="45" fillId="4" borderId="15" xfId="0" applyNumberFormat="1" applyFont="1" applyFill="1" applyBorder="1" applyAlignment="1">
      <alignment horizontal="center" vertical="center" wrapText="1"/>
    </xf>
    <xf numFmtId="2" fontId="45" fillId="4" borderId="16" xfId="0" applyNumberFormat="1" applyFont="1" applyFill="1" applyBorder="1" applyAlignment="1">
      <alignment horizontal="center" vertical="center" wrapText="1"/>
    </xf>
    <xf numFmtId="0" fontId="67" fillId="9" borderId="24" xfId="0" applyFont="1" applyFill="1" applyBorder="1" applyAlignment="1">
      <alignment horizontal="left" vertical="center" wrapText="1"/>
    </xf>
    <xf numFmtId="0" fontId="67" fillId="9" borderId="7" xfId="0" applyFont="1" applyFill="1" applyBorder="1" applyAlignment="1">
      <alignment horizontal="left" vertical="center" wrapText="1"/>
    </xf>
    <xf numFmtId="0" fontId="67" fillId="9" borderId="5" xfId="0" applyFont="1" applyFill="1" applyBorder="1" applyAlignment="1">
      <alignment horizontal="left" vertical="center" wrapText="1"/>
    </xf>
    <xf numFmtId="0" fontId="67" fillId="9" borderId="34" xfId="0" applyFont="1" applyFill="1" applyBorder="1" applyAlignment="1">
      <alignment horizontal="left" vertical="center" wrapText="1"/>
    </xf>
    <xf numFmtId="0" fontId="67" fillId="9" borderId="31" xfId="0" applyFont="1" applyFill="1" applyBorder="1" applyAlignment="1">
      <alignment horizontal="left" vertical="center" wrapText="1"/>
    </xf>
    <xf numFmtId="0" fontId="67" fillId="9" borderId="35" xfId="0" applyFont="1" applyFill="1" applyBorder="1" applyAlignment="1">
      <alignment horizontal="left" vertical="center" wrapText="1"/>
    </xf>
    <xf numFmtId="0" fontId="56" fillId="6" borderId="23" xfId="0" applyFont="1" applyFill="1" applyBorder="1" applyAlignment="1">
      <alignment horizontal="center" vertical="center" wrapText="1"/>
    </xf>
    <xf numFmtId="0" fontId="56" fillId="6" borderId="36" xfId="0" applyFont="1" applyFill="1" applyBorder="1" applyAlignment="1">
      <alignment horizontal="center" vertical="center" wrapText="1"/>
    </xf>
    <xf numFmtId="0" fontId="56" fillId="6" borderId="37" xfId="0" applyFont="1" applyFill="1" applyBorder="1" applyAlignment="1">
      <alignment horizontal="center" vertical="center" wrapText="1"/>
    </xf>
    <xf numFmtId="4" fontId="7" fillId="0" borderId="22" xfId="0" applyNumberFormat="1" applyFont="1" applyBorder="1" applyAlignment="1">
      <alignment horizontal="center"/>
    </xf>
    <xf numFmtId="4" fontId="7" fillId="0" borderId="11" xfId="0" applyNumberFormat="1" applyFont="1" applyBorder="1" applyAlignment="1">
      <alignment horizontal="center"/>
    </xf>
    <xf numFmtId="4" fontId="7" fillId="0" borderId="12" xfId="0" applyNumberFormat="1" applyFont="1" applyBorder="1" applyAlignment="1">
      <alignment horizontal="center"/>
    </xf>
    <xf numFmtId="0" fontId="7" fillId="0" borderId="14" xfId="0" applyFont="1" applyBorder="1" applyAlignment="1">
      <alignment horizontal="center"/>
    </xf>
    <xf numFmtId="0" fontId="7" fillId="0" borderId="16" xfId="0" applyFont="1" applyBorder="1" applyAlignment="1">
      <alignment horizontal="center"/>
    </xf>
    <xf numFmtId="0" fontId="7" fillId="0" borderId="22" xfId="0" applyFont="1" applyBorder="1" applyAlignment="1">
      <alignment horizontal="center"/>
    </xf>
    <xf numFmtId="0" fontId="7" fillId="0" borderId="12" xfId="0" applyFont="1" applyBorder="1" applyAlignment="1">
      <alignment horizontal="center"/>
    </xf>
    <xf numFmtId="0" fontId="57" fillId="6" borderId="6" xfId="0" applyFont="1" applyFill="1" applyBorder="1" applyAlignment="1">
      <alignment horizontal="center" vertical="center" wrapText="1"/>
    </xf>
    <xf numFmtId="0" fontId="57" fillId="6" borderId="9" xfId="0" applyFont="1" applyFill="1" applyBorder="1" applyAlignment="1">
      <alignment horizontal="center" vertical="center" wrapText="1"/>
    </xf>
    <xf numFmtId="0" fontId="58" fillId="9" borderId="27" xfId="0" applyFont="1" applyFill="1" applyBorder="1" applyAlignment="1">
      <alignment horizontal="left" vertical="center" wrapText="1" indent="6"/>
    </xf>
    <xf numFmtId="0" fontId="58" fillId="9" borderId="28" xfId="0" applyFont="1" applyFill="1" applyBorder="1" applyAlignment="1">
      <alignment horizontal="left" vertical="center" wrapText="1" indent="6"/>
    </xf>
    <xf numFmtId="0" fontId="58" fillId="9" borderId="29" xfId="0" applyFont="1" applyFill="1" applyBorder="1" applyAlignment="1">
      <alignment horizontal="left" vertical="center" wrapText="1" indent="6"/>
    </xf>
    <xf numFmtId="0" fontId="58" fillId="9" borderId="30" xfId="0" applyFont="1" applyFill="1" applyBorder="1" applyAlignment="1">
      <alignment horizontal="left" vertical="center" wrapText="1" indent="6"/>
    </xf>
    <xf numFmtId="0" fontId="58" fillId="9" borderId="31" xfId="0" applyFont="1" applyFill="1" applyBorder="1" applyAlignment="1">
      <alignment horizontal="left" vertical="center" wrapText="1" indent="6"/>
    </xf>
    <xf numFmtId="0" fontId="58" fillId="9" borderId="32" xfId="0" applyFont="1" applyFill="1" applyBorder="1" applyAlignment="1">
      <alignment horizontal="left" vertical="center" wrapText="1" indent="6"/>
    </xf>
    <xf numFmtId="0" fontId="50" fillId="6" borderId="1" xfId="0" applyFont="1" applyFill="1" applyBorder="1" applyAlignment="1">
      <alignment horizontal="center" vertical="center" wrapText="1"/>
    </xf>
    <xf numFmtId="0" fontId="57" fillId="6" borderId="1" xfId="0" applyFont="1" applyFill="1" applyBorder="1" applyAlignment="1">
      <alignment horizontal="center" vertical="center" wrapText="1"/>
    </xf>
    <xf numFmtId="0" fontId="16" fillId="0" borderId="0" xfId="0" applyFont="1" applyAlignment="1">
      <alignment horizontal="center" vertical="center"/>
    </xf>
    <xf numFmtId="0" fontId="84" fillId="0" borderId="24" xfId="0" applyFont="1" applyBorder="1" applyAlignment="1">
      <alignment horizontal="center" wrapText="1"/>
    </xf>
    <xf numFmtId="0" fontId="84" fillId="0" borderId="7" xfId="0" applyFont="1" applyBorder="1" applyAlignment="1">
      <alignment horizontal="center" wrapText="1"/>
    </xf>
    <xf numFmtId="0" fontId="84" fillId="0" borderId="5" xfId="0" applyFont="1" applyBorder="1" applyAlignment="1">
      <alignment horizontal="center" wrapText="1"/>
    </xf>
    <xf numFmtId="0" fontId="84" fillId="0" borderId="22" xfId="0" applyFont="1" applyBorder="1" applyAlignment="1">
      <alignment horizontal="center" wrapText="1"/>
    </xf>
    <xf numFmtId="0" fontId="84" fillId="0" borderId="11" xfId="0" applyFont="1" applyBorder="1" applyAlignment="1">
      <alignment horizontal="center" wrapText="1"/>
    </xf>
    <xf numFmtId="0" fontId="84" fillId="0" borderId="12" xfId="0" applyFont="1" applyBorder="1" applyAlignment="1">
      <alignment horizontal="center" wrapText="1"/>
    </xf>
    <xf numFmtId="0" fontId="100" fillId="21" borderId="2" xfId="0" applyFont="1" applyFill="1" applyBorder="1" applyAlignment="1">
      <alignment horizontal="center" vertical="center" wrapText="1" readingOrder="1"/>
    </xf>
    <xf numFmtId="0" fontId="100" fillId="21" borderId="17" xfId="0" applyFont="1" applyFill="1" applyBorder="1" applyAlignment="1">
      <alignment horizontal="center" vertical="center" wrapText="1" readingOrder="1"/>
    </xf>
    <xf numFmtId="0" fontId="100" fillId="21" borderId="19" xfId="0" applyFont="1" applyFill="1" applyBorder="1" applyAlignment="1">
      <alignment horizontal="center" vertical="center" wrapText="1" readingOrder="1"/>
    </xf>
    <xf numFmtId="1" fontId="102" fillId="22" borderId="64" xfId="0" applyNumberFormat="1" applyFont="1" applyFill="1" applyBorder="1" applyAlignment="1">
      <alignment horizontal="center" vertical="center" readingOrder="1"/>
    </xf>
    <xf numFmtId="1" fontId="102" fillId="22" borderId="67" xfId="0" applyNumberFormat="1" applyFont="1" applyFill="1" applyBorder="1" applyAlignment="1">
      <alignment horizontal="center" vertical="center" readingOrder="1"/>
    </xf>
    <xf numFmtId="1" fontId="102" fillId="22" borderId="65" xfId="0" applyNumberFormat="1" applyFont="1" applyFill="1" applyBorder="1" applyAlignment="1">
      <alignment horizontal="center" vertical="center" readingOrder="1"/>
    </xf>
    <xf numFmtId="1" fontId="102" fillId="22" borderId="66" xfId="0" applyNumberFormat="1" applyFont="1" applyFill="1" applyBorder="1" applyAlignment="1">
      <alignment horizontal="center" vertical="center" readingOrder="1"/>
    </xf>
    <xf numFmtId="1" fontId="102" fillId="3" borderId="64" xfId="0" applyNumberFormat="1" applyFont="1" applyFill="1" applyBorder="1" applyAlignment="1">
      <alignment horizontal="center" vertical="center" readingOrder="1"/>
    </xf>
    <xf numFmtId="1" fontId="102" fillId="3" borderId="67" xfId="0" applyNumberFormat="1" applyFont="1" applyFill="1" applyBorder="1" applyAlignment="1">
      <alignment horizontal="center" vertical="center" readingOrder="1"/>
    </xf>
  </cellXfs>
  <cellStyles count="6">
    <cellStyle name="Lien hypertexte" xfId="1" builtinId="8"/>
    <cellStyle name="Milliers" xfId="2" builtinId="3"/>
    <cellStyle name="Monétaire" xfId="3" builtinId="4"/>
    <cellStyle name="Normal" xfId="0" builtinId="0"/>
    <cellStyle name="Normal 2" xfId="4" xr:uid="{00000000-0005-0000-0000-000004000000}"/>
    <cellStyle name="Pourcentage" xfId="5" builtinId="5"/>
  </cellStyles>
  <dxfs count="15">
    <dxf>
      <font>
        <color theme="0" tint="-0.34998626667073579"/>
      </font>
      <border>
        <left style="thin">
          <color theme="0" tint="-0.34998626667073579"/>
        </left>
        <right style="thin">
          <color theme="0" tint="-0.34998626667073579"/>
        </right>
        <top style="thin">
          <color theme="0" tint="-0.34998626667073579"/>
        </top>
        <bottom style="thin">
          <color theme="0" tint="-0.34998626667073579"/>
        </bottom>
      </border>
    </dxf>
    <dxf>
      <font>
        <color theme="0" tint="-0.34998626667073579"/>
      </font>
      <border>
        <left style="thin">
          <color theme="0" tint="-0.34998626667073579"/>
        </left>
        <right style="thin">
          <color theme="0" tint="-0.34998626667073579"/>
        </right>
        <top style="thin">
          <color theme="0" tint="-0.34998626667073579"/>
        </top>
        <bottom style="thin">
          <color theme="0" tint="-0.34998626667073579"/>
        </bottom>
      </border>
    </dxf>
    <dxf>
      <font>
        <color theme="0" tint="-0.34998626667073579"/>
      </font>
      <border>
        <left style="thin">
          <color theme="0" tint="-0.34998626667073579"/>
        </left>
        <right style="thin">
          <color theme="0" tint="-0.34998626667073579"/>
        </right>
        <top style="thin">
          <color theme="0" tint="-0.34998626667073579"/>
        </top>
        <bottom style="thin">
          <color theme="0" tint="-0.34998626667073579"/>
        </bottom>
      </border>
    </dxf>
    <dxf>
      <font>
        <b/>
      </font>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numFmt numFmtId="1" formatCode="0"/>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font>
        <b/>
      </font>
      <alignment horizontal="center" vertical="center" textRotation="0" wrapText="1" indent="0" justifyLastLine="0" shrinkToFit="0" readingOrder="1"/>
      <protection locked="1" hidden="0"/>
    </dxf>
    <dxf>
      <numFmt numFmtId="168" formatCode="_-* #,##0.00\ [$€-40C]_-;\-* #,##0.00\ [$€-40C]_-;_-* &quot;-&quot;??\ [$€-40C]_-;_-@_-"/>
      <alignment horizontal="left" vertical="bottom" textRotation="0" wrapText="0" indent="0" justifyLastLine="0" shrinkToFit="0" readingOrder="0"/>
    </dxf>
    <dxf>
      <font>
        <b/>
        <i val="0"/>
        <strike val="0"/>
        <condense val="0"/>
        <extend val="0"/>
        <outline val="0"/>
        <shadow val="0"/>
        <u val="none"/>
        <vertAlign val="baseline"/>
        <sz val="10"/>
        <color auto="1"/>
        <name val="Arial"/>
        <scheme val="none"/>
      </font>
    </dxf>
    <dxf>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dxf>
  </dxfs>
  <tableStyles count="0" defaultTableStyle="TableStyleMedium2" defaultPivotStyle="PivotStyleLight16"/>
  <colors>
    <mruColors>
      <color rgb="FFEE7051"/>
      <color rgb="FF1CAD84"/>
      <color rgb="FF183264"/>
      <color rgb="FF8A3E98"/>
      <color rgb="FF0000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615974C0-1AD6-442A-B89F-A3BA3F3207A3}" type="doc">
      <dgm:prSet loTypeId="urn:microsoft.com/office/officeart/2005/8/layout/chevron2" loCatId="process" qsTypeId="urn:microsoft.com/office/officeart/2005/8/quickstyle/simple4" qsCatId="simple" csTypeId="urn:microsoft.com/office/officeart/2005/8/colors/colorful3" csCatId="colorful" phldr="1"/>
      <dgm:spPr/>
      <dgm:t>
        <a:bodyPr/>
        <a:lstStyle/>
        <a:p>
          <a:endParaRPr lang="fr-FR"/>
        </a:p>
      </dgm:t>
    </dgm:pt>
    <dgm:pt modelId="{1ED577AD-8111-41FD-8865-68838F17F98D}">
      <dgm:prSet phldrT="[Texte]" custT="1"/>
      <dgm:spPr/>
      <dgm:t>
        <a:bodyPr/>
        <a:lstStyle/>
        <a:p>
          <a:r>
            <a:rPr lang="fr-FR" sz="1200" b="1"/>
            <a:t> Calcul automatique des salaires </a:t>
          </a:r>
          <a:endParaRPr lang="fr-FR" sz="1200"/>
        </a:p>
      </dgm:t>
    </dgm:pt>
    <dgm:pt modelId="{72CEBD83-C067-49AA-88FB-6FD0732E432C}" type="parTrans" cxnId="{3E7B24DF-83A7-4D76-8CE8-CE11F2703818}">
      <dgm:prSet/>
      <dgm:spPr/>
      <dgm:t>
        <a:bodyPr/>
        <a:lstStyle/>
        <a:p>
          <a:endParaRPr lang="fr-FR" sz="2400"/>
        </a:p>
      </dgm:t>
    </dgm:pt>
    <dgm:pt modelId="{02E23AAB-308C-4E54-BE3C-509B1DB62726}" type="sibTrans" cxnId="{3E7B24DF-83A7-4D76-8CE8-CE11F2703818}">
      <dgm:prSet/>
      <dgm:spPr/>
      <dgm:t>
        <a:bodyPr/>
        <a:lstStyle/>
        <a:p>
          <a:endParaRPr lang="fr-FR" sz="2400"/>
        </a:p>
      </dgm:t>
    </dgm:pt>
    <dgm:pt modelId="{805B6760-4789-46C9-B3CE-0DA7748E7706}">
      <dgm:prSet phldrT="[Texte]" custT="1"/>
      <dgm:spPr/>
      <dgm:t>
        <a:bodyPr/>
        <a:lstStyle/>
        <a:p>
          <a:pPr algn="l"/>
          <a:r>
            <a:rPr lang="fr-FR" sz="1200" b="1"/>
            <a:t> Sélection du grade de l'agent ou de sa catégorie de rémunération :</a:t>
          </a:r>
        </a:p>
      </dgm:t>
    </dgm:pt>
    <dgm:pt modelId="{318100A9-5D81-43E2-854D-88276C44D1AF}" type="parTrans" cxnId="{37B9A060-3B31-4EEF-BE3B-43EB6D4A7ECB}">
      <dgm:prSet/>
      <dgm:spPr/>
      <dgm:t>
        <a:bodyPr/>
        <a:lstStyle/>
        <a:p>
          <a:endParaRPr lang="fr-FR" sz="2400"/>
        </a:p>
      </dgm:t>
    </dgm:pt>
    <dgm:pt modelId="{C013B16C-3F8B-4748-8D97-7E7C96C6ED61}" type="sibTrans" cxnId="{37B9A060-3B31-4EEF-BE3B-43EB6D4A7ECB}">
      <dgm:prSet/>
      <dgm:spPr/>
      <dgm:t>
        <a:bodyPr/>
        <a:lstStyle/>
        <a:p>
          <a:endParaRPr lang="fr-FR" sz="2400"/>
        </a:p>
      </dgm:t>
    </dgm:pt>
    <dgm:pt modelId="{202D05B4-2081-4654-9937-AD56BCC905CC}">
      <dgm:prSet phldrT="[Texte]" custT="1"/>
      <dgm:spPr/>
      <dgm:t>
        <a:bodyPr/>
        <a:lstStyle/>
        <a:p>
          <a:pPr algn="l"/>
          <a:r>
            <a:rPr lang="fr-FR" sz="1200"/>
            <a:t> Parmi les </a:t>
          </a:r>
          <a:r>
            <a:rPr lang="fr-FR" sz="1200" b="1"/>
            <a:t>12</a:t>
          </a:r>
          <a:r>
            <a:rPr lang="fr-FR" sz="1200"/>
            <a:t> </a:t>
          </a:r>
          <a:r>
            <a:rPr lang="fr-FR" sz="1200" b="1" i="1">
              <a:solidFill>
                <a:schemeClr val="accent1"/>
              </a:solidFill>
            </a:rPr>
            <a:t>Principaux Grades </a:t>
          </a:r>
          <a:r>
            <a:rPr lang="fr-FR" sz="1200"/>
            <a:t>(représentant + de 90% des départs en EP FMEP)</a:t>
          </a:r>
        </a:p>
      </dgm:t>
    </dgm:pt>
    <dgm:pt modelId="{85632838-0289-4921-B5B7-0FCEF68E6650}" type="parTrans" cxnId="{49CB4C7E-A56B-433B-960B-07B9B1D57D14}">
      <dgm:prSet/>
      <dgm:spPr/>
      <dgm:t>
        <a:bodyPr/>
        <a:lstStyle/>
        <a:p>
          <a:endParaRPr lang="fr-FR" sz="2400"/>
        </a:p>
      </dgm:t>
    </dgm:pt>
    <dgm:pt modelId="{71EE6D67-5AAE-4C43-A47C-AAEAF9F7170D}" type="sibTrans" cxnId="{49CB4C7E-A56B-433B-960B-07B9B1D57D14}">
      <dgm:prSet/>
      <dgm:spPr/>
      <dgm:t>
        <a:bodyPr/>
        <a:lstStyle/>
        <a:p>
          <a:endParaRPr lang="fr-FR" sz="2400"/>
        </a:p>
      </dgm:t>
    </dgm:pt>
    <dgm:pt modelId="{2452E9CA-4AC3-4A4C-9168-3DF25FDAE736}">
      <dgm:prSet phldrT="[Texte]" custT="1"/>
      <dgm:spPr/>
      <dgm:t>
        <a:bodyPr/>
        <a:lstStyle/>
        <a:p>
          <a:pPr algn="l"/>
          <a:r>
            <a:rPr lang="fr-FR" sz="1200"/>
            <a:t> Ou parmi les </a:t>
          </a:r>
          <a:r>
            <a:rPr lang="fr-FR" sz="1200" b="1"/>
            <a:t>3</a:t>
          </a:r>
          <a:r>
            <a:rPr lang="fr-FR" sz="1200"/>
            <a:t> catégories de rémunération (A, B, C) pour les </a:t>
          </a:r>
          <a:r>
            <a:rPr lang="fr-FR" sz="1200" b="1" i="1">
              <a:solidFill>
                <a:schemeClr val="accent1"/>
              </a:solidFill>
            </a:rPr>
            <a:t>Autres Grades non listés</a:t>
          </a:r>
        </a:p>
      </dgm:t>
    </dgm:pt>
    <dgm:pt modelId="{205A366B-CB87-4421-AC53-DFA8BF66D3D9}" type="parTrans" cxnId="{8BAF173B-61F6-4DF9-A110-6C274946CBB1}">
      <dgm:prSet/>
      <dgm:spPr/>
      <dgm:t>
        <a:bodyPr/>
        <a:lstStyle/>
        <a:p>
          <a:endParaRPr lang="fr-FR" sz="2400"/>
        </a:p>
      </dgm:t>
    </dgm:pt>
    <dgm:pt modelId="{248D3C66-E53C-4CE8-96CE-94BBD924A950}" type="sibTrans" cxnId="{8BAF173B-61F6-4DF9-A110-6C274946CBB1}">
      <dgm:prSet/>
      <dgm:spPr/>
      <dgm:t>
        <a:bodyPr/>
        <a:lstStyle/>
        <a:p>
          <a:endParaRPr lang="fr-FR" sz="2400"/>
        </a:p>
      </dgm:t>
    </dgm:pt>
    <dgm:pt modelId="{285FB580-1844-4AC1-8DFA-17A3D2F2E385}">
      <dgm:prSet phldrT="[Texte]" custT="1"/>
      <dgm:spPr/>
      <dgm:t>
        <a:bodyPr anchor="t"/>
        <a:lstStyle/>
        <a:p>
          <a:pPr algn="ctr"/>
          <a:r>
            <a:rPr lang="fr-FR" sz="4000" b="0">
              <a:latin typeface="Tw Cen MT Condensed Extra Bold" panose="020B0803020202020204" pitchFamily="34" charset="0"/>
            </a:rPr>
            <a:t>1</a:t>
          </a:r>
        </a:p>
      </dgm:t>
    </dgm:pt>
    <dgm:pt modelId="{CB2BEED0-4C22-4593-B3E2-87480F7F7254}" type="parTrans" cxnId="{20EA1AF0-9625-4066-8872-CFB45D77769D}">
      <dgm:prSet/>
      <dgm:spPr/>
      <dgm:t>
        <a:bodyPr/>
        <a:lstStyle/>
        <a:p>
          <a:endParaRPr lang="fr-FR" sz="2400"/>
        </a:p>
      </dgm:t>
    </dgm:pt>
    <dgm:pt modelId="{02C0F355-943F-4AB9-BE7E-9323D32E0CA3}" type="sibTrans" cxnId="{20EA1AF0-9625-4066-8872-CFB45D77769D}">
      <dgm:prSet/>
      <dgm:spPr/>
      <dgm:t>
        <a:bodyPr/>
        <a:lstStyle/>
        <a:p>
          <a:endParaRPr lang="fr-FR" sz="2400"/>
        </a:p>
      </dgm:t>
    </dgm:pt>
    <dgm:pt modelId="{A7802C13-F51E-4315-9A76-018C820C8CA5}">
      <dgm:prSet phldrT="[Texte]" custT="1"/>
      <dgm:spPr/>
      <dgm:t>
        <a:bodyPr anchor="t"/>
        <a:lstStyle/>
        <a:p>
          <a:pPr algn="ctr"/>
          <a:r>
            <a:rPr lang="fr-FR" sz="4000" b="0">
              <a:latin typeface="Tw Cen MT Condensed Extra Bold" panose="020B0803020202020204" pitchFamily="34" charset="0"/>
            </a:rPr>
            <a:t>2</a:t>
          </a:r>
        </a:p>
      </dgm:t>
    </dgm:pt>
    <dgm:pt modelId="{77FD5400-E91E-414E-8EDD-DD2B42FC898B}" type="parTrans" cxnId="{0E23E2AC-21D9-4B60-9663-B6082EE875FD}">
      <dgm:prSet/>
      <dgm:spPr/>
      <dgm:t>
        <a:bodyPr/>
        <a:lstStyle/>
        <a:p>
          <a:endParaRPr lang="fr-FR" sz="2400"/>
        </a:p>
      </dgm:t>
    </dgm:pt>
    <dgm:pt modelId="{F09828F9-68CE-43CA-B6DE-584F25EC8BE6}" type="sibTrans" cxnId="{0E23E2AC-21D9-4B60-9663-B6082EE875FD}">
      <dgm:prSet/>
      <dgm:spPr/>
      <dgm:t>
        <a:bodyPr/>
        <a:lstStyle/>
        <a:p>
          <a:endParaRPr lang="fr-FR" sz="2400"/>
        </a:p>
      </dgm:t>
    </dgm:pt>
    <dgm:pt modelId="{198C77A3-8F0A-489D-BF8C-080FA81713E6}">
      <dgm:prSet phldrT="[Texte]" custT="1"/>
      <dgm:spPr/>
      <dgm:t>
        <a:bodyPr anchor="ctr"/>
        <a:lstStyle/>
        <a:p>
          <a:pPr algn="l"/>
          <a:r>
            <a:rPr lang="fr-FR" sz="1200" b="1"/>
            <a:t> Saisie des informations administratives : </a:t>
          </a:r>
          <a:endParaRPr lang="fr-FR" sz="1200" b="0">
            <a:latin typeface="+mn-lt"/>
          </a:endParaRPr>
        </a:p>
      </dgm:t>
    </dgm:pt>
    <dgm:pt modelId="{2D4B5990-9BE0-4A90-BC23-61CF8B7BA9C2}" type="parTrans" cxnId="{0BB52565-BD32-47C1-854B-C2ACA2314F41}">
      <dgm:prSet/>
      <dgm:spPr/>
      <dgm:t>
        <a:bodyPr/>
        <a:lstStyle/>
        <a:p>
          <a:endParaRPr lang="fr-FR" sz="2400"/>
        </a:p>
      </dgm:t>
    </dgm:pt>
    <dgm:pt modelId="{A8303B65-567C-424C-98C8-77BB236BF25F}" type="sibTrans" cxnId="{0BB52565-BD32-47C1-854B-C2ACA2314F41}">
      <dgm:prSet/>
      <dgm:spPr/>
      <dgm:t>
        <a:bodyPr/>
        <a:lstStyle/>
        <a:p>
          <a:endParaRPr lang="fr-FR" sz="2400"/>
        </a:p>
      </dgm:t>
    </dgm:pt>
    <dgm:pt modelId="{62BD4A1F-188F-4E2A-BC8C-14069AC4EC8D}">
      <dgm:prSet phldrT="[Texte]" custT="1"/>
      <dgm:spPr/>
      <dgm:t>
        <a:bodyPr anchor="ctr"/>
        <a:lstStyle/>
        <a:p>
          <a:pPr algn="l"/>
          <a:r>
            <a:rPr lang="fr-FR" sz="1200" b="0">
              <a:latin typeface="+mn-lt"/>
            </a:rPr>
            <a:t> Nom de l'établissement</a:t>
          </a:r>
        </a:p>
      </dgm:t>
    </dgm:pt>
    <dgm:pt modelId="{3B4595B0-2B26-493E-8002-6B2ED9DBE705}" type="parTrans" cxnId="{F28428E3-6415-4D56-B891-DDB9EFACAB44}">
      <dgm:prSet/>
      <dgm:spPr/>
      <dgm:t>
        <a:bodyPr/>
        <a:lstStyle/>
        <a:p>
          <a:endParaRPr lang="fr-FR" sz="2400"/>
        </a:p>
      </dgm:t>
    </dgm:pt>
    <dgm:pt modelId="{E2DDFEC5-88FC-47E2-AD07-51D3E7E532FB}" type="sibTrans" cxnId="{F28428E3-6415-4D56-B891-DDB9EFACAB44}">
      <dgm:prSet/>
      <dgm:spPr/>
      <dgm:t>
        <a:bodyPr/>
        <a:lstStyle/>
        <a:p>
          <a:endParaRPr lang="fr-FR" sz="2400"/>
        </a:p>
      </dgm:t>
    </dgm:pt>
    <dgm:pt modelId="{E11134A8-A5A5-4469-9DF3-319B705AD774}">
      <dgm:prSet phldrT="[Texte]" custT="1"/>
      <dgm:spPr/>
      <dgm:t>
        <a:bodyPr anchor="ctr"/>
        <a:lstStyle/>
        <a:p>
          <a:pPr algn="l"/>
          <a:r>
            <a:rPr lang="fr-FR" sz="1200" b="0">
              <a:latin typeface="+mn-lt"/>
            </a:rPr>
            <a:t> Nom et prénom de l'agent</a:t>
          </a:r>
        </a:p>
      </dgm:t>
    </dgm:pt>
    <dgm:pt modelId="{6E6DD2DC-89DC-42CE-A746-DBC6D0A96004}" type="parTrans" cxnId="{1B358FC7-E943-45E1-9493-053D2D00DA17}">
      <dgm:prSet/>
      <dgm:spPr/>
      <dgm:t>
        <a:bodyPr/>
        <a:lstStyle/>
        <a:p>
          <a:endParaRPr lang="fr-FR" sz="2400"/>
        </a:p>
      </dgm:t>
    </dgm:pt>
    <dgm:pt modelId="{BA6BC271-526F-40FC-9F14-CF4F61622BB9}" type="sibTrans" cxnId="{1B358FC7-E943-45E1-9493-053D2D00DA17}">
      <dgm:prSet/>
      <dgm:spPr/>
      <dgm:t>
        <a:bodyPr/>
        <a:lstStyle/>
        <a:p>
          <a:endParaRPr lang="fr-FR" sz="2400"/>
        </a:p>
      </dgm:t>
    </dgm:pt>
    <dgm:pt modelId="{E69CA84B-A1F4-4FB6-99F6-412E559B54A4}">
      <dgm:prSet phldrT="[Texte]" custT="1"/>
      <dgm:spPr/>
      <dgm:t>
        <a:bodyPr anchor="t"/>
        <a:lstStyle/>
        <a:p>
          <a:pPr algn="ctr"/>
          <a:r>
            <a:rPr lang="fr-FR" sz="4000" b="0">
              <a:latin typeface="Tw Cen MT Condensed Extra Bold" panose="020B0803020202020204" pitchFamily="34" charset="0"/>
            </a:rPr>
            <a:t>3</a:t>
          </a:r>
        </a:p>
      </dgm:t>
    </dgm:pt>
    <dgm:pt modelId="{BEC7F974-69CF-43A1-A6FE-F3D03298D0AA}" type="parTrans" cxnId="{8A6FC74D-F456-4EA8-BC61-632B25546293}">
      <dgm:prSet/>
      <dgm:spPr/>
      <dgm:t>
        <a:bodyPr/>
        <a:lstStyle/>
        <a:p>
          <a:endParaRPr lang="fr-FR" sz="2400"/>
        </a:p>
      </dgm:t>
    </dgm:pt>
    <dgm:pt modelId="{6DE9679E-0FE9-400D-AD2C-9B33094E1040}" type="sibTrans" cxnId="{8A6FC74D-F456-4EA8-BC61-632B25546293}">
      <dgm:prSet/>
      <dgm:spPr/>
      <dgm:t>
        <a:bodyPr/>
        <a:lstStyle/>
        <a:p>
          <a:endParaRPr lang="fr-FR" sz="2400"/>
        </a:p>
      </dgm:t>
    </dgm:pt>
    <dgm:pt modelId="{A051537C-C6D5-4E24-853A-F9315992BAA3}">
      <dgm:prSet phldrT="[Texte]" custT="1"/>
      <dgm:spPr/>
      <dgm:t>
        <a:bodyPr anchor="ctr"/>
        <a:lstStyle/>
        <a:p>
          <a:pPr algn="l"/>
          <a:r>
            <a:rPr lang="fr-FR" sz="1200" b="1">
              <a:latin typeface="+mn-lt"/>
            </a:rPr>
            <a:t> Sélection du diplôme à prendre en charge / intitulé de la formation</a:t>
          </a:r>
        </a:p>
      </dgm:t>
    </dgm:pt>
    <dgm:pt modelId="{1B446E64-38B1-41DE-BAE1-9BA561FF8CD6}" type="parTrans" cxnId="{0C490BEA-51EA-430B-A7F3-0BD1B0D61BD0}">
      <dgm:prSet/>
      <dgm:spPr/>
      <dgm:t>
        <a:bodyPr/>
        <a:lstStyle/>
        <a:p>
          <a:endParaRPr lang="fr-FR" sz="2400"/>
        </a:p>
      </dgm:t>
    </dgm:pt>
    <dgm:pt modelId="{C5CD28E9-555D-4DE2-8206-35642BC3347B}" type="sibTrans" cxnId="{0C490BEA-51EA-430B-A7F3-0BD1B0D61BD0}">
      <dgm:prSet/>
      <dgm:spPr/>
      <dgm:t>
        <a:bodyPr/>
        <a:lstStyle/>
        <a:p>
          <a:endParaRPr lang="fr-FR" sz="2400"/>
        </a:p>
      </dgm:t>
    </dgm:pt>
    <dgm:pt modelId="{608DE6E1-9B32-46EA-B0B5-0CC5CD4B07A7}">
      <dgm:prSet phldrT="[Texte]" custT="1"/>
      <dgm:spPr/>
      <dgm:t>
        <a:bodyPr anchor="ctr"/>
        <a:lstStyle/>
        <a:p>
          <a:pPr algn="l"/>
          <a:r>
            <a:rPr lang="fr-FR" sz="1200" b="1">
              <a:latin typeface="+mn-lt"/>
            </a:rPr>
            <a:t> Saisie de la date de début &amp; de la date de fin de la formation</a:t>
          </a:r>
          <a:endParaRPr lang="fr-FR" sz="1200" b="0">
            <a:latin typeface="Tw Cen MT Condensed Extra Bold" panose="020B0803020202020204" pitchFamily="34" charset="0"/>
          </a:endParaRPr>
        </a:p>
      </dgm:t>
    </dgm:pt>
    <dgm:pt modelId="{7DA1B5EF-BC22-45AA-B9EB-268F1D502585}" type="parTrans" cxnId="{D986A57B-A621-44FC-A6AD-6533162360C2}">
      <dgm:prSet/>
      <dgm:spPr/>
      <dgm:t>
        <a:bodyPr/>
        <a:lstStyle/>
        <a:p>
          <a:endParaRPr lang="fr-FR" sz="2000"/>
        </a:p>
      </dgm:t>
    </dgm:pt>
    <dgm:pt modelId="{8425ADB5-E336-4FE1-9DB7-8EAE14D65E61}" type="sibTrans" cxnId="{D986A57B-A621-44FC-A6AD-6533162360C2}">
      <dgm:prSet/>
      <dgm:spPr/>
      <dgm:t>
        <a:bodyPr/>
        <a:lstStyle/>
        <a:p>
          <a:endParaRPr lang="fr-FR" sz="2000"/>
        </a:p>
      </dgm:t>
    </dgm:pt>
    <dgm:pt modelId="{963B53E6-CCCD-4839-A0D3-AABC7037921F}">
      <dgm:prSet phldrT="[Texte]" custT="1"/>
      <dgm:spPr/>
      <dgm:t>
        <a:bodyPr/>
        <a:lstStyle/>
        <a:p>
          <a:pPr algn="l"/>
          <a:endParaRPr lang="fr-FR" sz="1200" b="1"/>
        </a:p>
      </dgm:t>
    </dgm:pt>
    <dgm:pt modelId="{B72A4EFD-089A-448F-9829-B5A42B14A821}" type="parTrans" cxnId="{F5DE7A25-FE4A-4D4A-9B61-AF2BF1A09B13}">
      <dgm:prSet/>
      <dgm:spPr/>
      <dgm:t>
        <a:bodyPr/>
        <a:lstStyle/>
        <a:p>
          <a:endParaRPr lang="fr-FR" sz="2000"/>
        </a:p>
      </dgm:t>
    </dgm:pt>
    <dgm:pt modelId="{38DCE237-1064-470C-9661-28A52C378825}" type="sibTrans" cxnId="{F5DE7A25-FE4A-4D4A-9B61-AF2BF1A09B13}">
      <dgm:prSet/>
      <dgm:spPr/>
      <dgm:t>
        <a:bodyPr/>
        <a:lstStyle/>
        <a:p>
          <a:endParaRPr lang="fr-FR" sz="2000"/>
        </a:p>
      </dgm:t>
    </dgm:pt>
    <dgm:pt modelId="{6738F964-C909-42CE-90BF-5B4A737A8A62}">
      <dgm:prSet phldrT="[Texte]" custT="1"/>
      <dgm:spPr/>
      <dgm:t>
        <a:bodyPr anchor="t"/>
        <a:lstStyle/>
        <a:p>
          <a:pPr algn="ctr"/>
          <a:r>
            <a:rPr lang="fr-FR" sz="4000" b="0">
              <a:latin typeface="Tw Cen MT Condensed Extra Bold" panose="020B0803020202020204" pitchFamily="34" charset="0"/>
            </a:rPr>
            <a:t>4</a:t>
          </a:r>
          <a:endParaRPr lang="fr-FR" sz="4000" b="1"/>
        </a:p>
      </dgm:t>
    </dgm:pt>
    <dgm:pt modelId="{11EC6048-EB9C-4A3A-A0FE-7B7C34EB93B9}" type="parTrans" cxnId="{A091B611-3789-4B59-8FBB-43E7E80473F9}">
      <dgm:prSet/>
      <dgm:spPr/>
      <dgm:t>
        <a:bodyPr/>
        <a:lstStyle/>
        <a:p>
          <a:endParaRPr lang="fr-FR" sz="2000"/>
        </a:p>
      </dgm:t>
    </dgm:pt>
    <dgm:pt modelId="{435730DC-FF17-4734-9F9E-3206D88878D3}" type="sibTrans" cxnId="{A091B611-3789-4B59-8FBB-43E7E80473F9}">
      <dgm:prSet/>
      <dgm:spPr/>
      <dgm:t>
        <a:bodyPr/>
        <a:lstStyle/>
        <a:p>
          <a:endParaRPr lang="fr-FR" sz="2000"/>
        </a:p>
      </dgm:t>
    </dgm:pt>
    <dgm:pt modelId="{CEF64B6C-BF8D-4B84-9072-B439048AA0EE}">
      <dgm:prSet custT="1"/>
      <dgm:spPr/>
      <dgm:t>
        <a:bodyPr anchor="t"/>
        <a:lstStyle/>
        <a:p>
          <a:r>
            <a:rPr lang="fr-FR" sz="4000" b="0">
              <a:latin typeface="Tw Cen MT Condensed Extra Bold" panose="020B0803020202020204" pitchFamily="34" charset="0"/>
            </a:rPr>
            <a:t>5</a:t>
          </a:r>
        </a:p>
      </dgm:t>
    </dgm:pt>
    <dgm:pt modelId="{C3A5C07C-E7FE-46C7-B321-0E4C717EF31A}" type="parTrans" cxnId="{4B43C1FB-4A8F-4859-AC0E-B8B8E2C2AFAC}">
      <dgm:prSet/>
      <dgm:spPr/>
      <dgm:t>
        <a:bodyPr/>
        <a:lstStyle/>
        <a:p>
          <a:endParaRPr lang="fr-FR" sz="2000"/>
        </a:p>
      </dgm:t>
    </dgm:pt>
    <dgm:pt modelId="{529A2A36-1F50-4CB4-9E71-BBCF0B788230}" type="sibTrans" cxnId="{4B43C1FB-4A8F-4859-AC0E-B8B8E2C2AFAC}">
      <dgm:prSet/>
      <dgm:spPr/>
      <dgm:t>
        <a:bodyPr/>
        <a:lstStyle/>
        <a:p>
          <a:endParaRPr lang="fr-FR" sz="2000"/>
        </a:p>
      </dgm:t>
    </dgm:pt>
    <dgm:pt modelId="{F4B50221-A637-4A65-B378-05DBD3A04739}" type="pres">
      <dgm:prSet presAssocID="{615974C0-1AD6-442A-B89F-A3BA3F3207A3}" presName="linearFlow" presStyleCnt="0">
        <dgm:presLayoutVars>
          <dgm:dir/>
          <dgm:animLvl val="lvl"/>
          <dgm:resizeHandles val="exact"/>
        </dgm:presLayoutVars>
      </dgm:prSet>
      <dgm:spPr/>
    </dgm:pt>
    <dgm:pt modelId="{FB0B2A73-F772-4983-BFAE-DBCB673B7207}" type="pres">
      <dgm:prSet presAssocID="{285FB580-1844-4AC1-8DFA-17A3D2F2E385}" presName="composite" presStyleCnt="0"/>
      <dgm:spPr/>
    </dgm:pt>
    <dgm:pt modelId="{C620CE46-FD91-48F3-A54F-AC44FBCADF06}" type="pres">
      <dgm:prSet presAssocID="{285FB580-1844-4AC1-8DFA-17A3D2F2E385}" presName="parentText" presStyleLbl="alignNode1" presStyleIdx="0" presStyleCnt="5">
        <dgm:presLayoutVars>
          <dgm:chMax val="1"/>
          <dgm:bulletEnabled val="1"/>
        </dgm:presLayoutVars>
      </dgm:prSet>
      <dgm:spPr>
        <a:prstGeom prst="chevron">
          <a:avLst/>
        </a:prstGeom>
      </dgm:spPr>
    </dgm:pt>
    <dgm:pt modelId="{E52B1864-E74F-4AEC-B3A2-000CBFCC1621}" type="pres">
      <dgm:prSet presAssocID="{285FB580-1844-4AC1-8DFA-17A3D2F2E385}" presName="descendantText" presStyleLbl="alignAcc1" presStyleIdx="0" presStyleCnt="5">
        <dgm:presLayoutVars>
          <dgm:bulletEnabled val="1"/>
        </dgm:presLayoutVars>
      </dgm:prSet>
      <dgm:spPr/>
    </dgm:pt>
    <dgm:pt modelId="{26C73E86-30C0-4C72-A18E-B4257FB2D9D8}" type="pres">
      <dgm:prSet presAssocID="{02C0F355-943F-4AB9-BE7E-9323D32E0CA3}" presName="sp" presStyleCnt="0"/>
      <dgm:spPr/>
    </dgm:pt>
    <dgm:pt modelId="{29E5BD8F-C09D-4318-A170-75664C13DC81}" type="pres">
      <dgm:prSet presAssocID="{A7802C13-F51E-4315-9A76-018C820C8CA5}" presName="composite" presStyleCnt="0"/>
      <dgm:spPr/>
    </dgm:pt>
    <dgm:pt modelId="{5AC2748C-321B-4D46-9EAF-56048E5DB915}" type="pres">
      <dgm:prSet presAssocID="{A7802C13-F51E-4315-9A76-018C820C8CA5}" presName="parentText" presStyleLbl="alignNode1" presStyleIdx="1" presStyleCnt="5">
        <dgm:presLayoutVars>
          <dgm:chMax val="1"/>
          <dgm:bulletEnabled val="1"/>
        </dgm:presLayoutVars>
      </dgm:prSet>
      <dgm:spPr/>
    </dgm:pt>
    <dgm:pt modelId="{3BBC7223-7A70-41C0-A5DC-4FECE640656B}" type="pres">
      <dgm:prSet presAssocID="{A7802C13-F51E-4315-9A76-018C820C8CA5}" presName="descendantText" presStyleLbl="alignAcc1" presStyleIdx="1" presStyleCnt="5">
        <dgm:presLayoutVars>
          <dgm:bulletEnabled val="1"/>
        </dgm:presLayoutVars>
      </dgm:prSet>
      <dgm:spPr/>
    </dgm:pt>
    <dgm:pt modelId="{69354C6E-BF9A-401B-9D7F-894101687E4E}" type="pres">
      <dgm:prSet presAssocID="{F09828F9-68CE-43CA-B6DE-584F25EC8BE6}" presName="sp" presStyleCnt="0"/>
      <dgm:spPr/>
    </dgm:pt>
    <dgm:pt modelId="{A9383344-C529-4F4F-9540-413C33CAEA3F}" type="pres">
      <dgm:prSet presAssocID="{E69CA84B-A1F4-4FB6-99F6-412E559B54A4}" presName="composite" presStyleCnt="0"/>
      <dgm:spPr/>
    </dgm:pt>
    <dgm:pt modelId="{EE63EF1C-9285-4E35-A6BD-4D03A084D6AF}" type="pres">
      <dgm:prSet presAssocID="{E69CA84B-A1F4-4FB6-99F6-412E559B54A4}" presName="parentText" presStyleLbl="alignNode1" presStyleIdx="2" presStyleCnt="5">
        <dgm:presLayoutVars>
          <dgm:chMax val="1"/>
          <dgm:bulletEnabled val="1"/>
        </dgm:presLayoutVars>
      </dgm:prSet>
      <dgm:spPr/>
    </dgm:pt>
    <dgm:pt modelId="{477A4118-54A4-4272-9D09-AA87FF29D262}" type="pres">
      <dgm:prSet presAssocID="{E69CA84B-A1F4-4FB6-99F6-412E559B54A4}" presName="descendantText" presStyleLbl="alignAcc1" presStyleIdx="2" presStyleCnt="5">
        <dgm:presLayoutVars>
          <dgm:bulletEnabled val="1"/>
        </dgm:presLayoutVars>
      </dgm:prSet>
      <dgm:spPr/>
    </dgm:pt>
    <dgm:pt modelId="{7E2D1B57-568A-4629-BA4D-010C952E6341}" type="pres">
      <dgm:prSet presAssocID="{6DE9679E-0FE9-400D-AD2C-9B33094E1040}" presName="sp" presStyleCnt="0"/>
      <dgm:spPr/>
    </dgm:pt>
    <dgm:pt modelId="{918F2392-E2E3-4512-8878-029318726DDB}" type="pres">
      <dgm:prSet presAssocID="{6738F964-C909-42CE-90BF-5B4A737A8A62}" presName="composite" presStyleCnt="0"/>
      <dgm:spPr/>
    </dgm:pt>
    <dgm:pt modelId="{A7B2428F-928C-4C0A-840E-900EEDB47DAE}" type="pres">
      <dgm:prSet presAssocID="{6738F964-C909-42CE-90BF-5B4A737A8A62}" presName="parentText" presStyleLbl="alignNode1" presStyleIdx="3" presStyleCnt="5">
        <dgm:presLayoutVars>
          <dgm:chMax val="1"/>
          <dgm:bulletEnabled val="1"/>
        </dgm:presLayoutVars>
      </dgm:prSet>
      <dgm:spPr/>
    </dgm:pt>
    <dgm:pt modelId="{79925444-AD10-4A8C-B872-85049F03E743}" type="pres">
      <dgm:prSet presAssocID="{6738F964-C909-42CE-90BF-5B4A737A8A62}" presName="descendantText" presStyleLbl="alignAcc1" presStyleIdx="3" presStyleCnt="5">
        <dgm:presLayoutVars>
          <dgm:bulletEnabled val="1"/>
        </dgm:presLayoutVars>
      </dgm:prSet>
      <dgm:spPr/>
    </dgm:pt>
    <dgm:pt modelId="{580CADC0-D7B0-4C23-9AB8-1CD41507F98D}" type="pres">
      <dgm:prSet presAssocID="{435730DC-FF17-4734-9F9E-3206D88878D3}" presName="sp" presStyleCnt="0"/>
      <dgm:spPr/>
    </dgm:pt>
    <dgm:pt modelId="{4E5DFDC9-4C27-4857-A1CB-B741ADCD2461}" type="pres">
      <dgm:prSet presAssocID="{CEF64B6C-BF8D-4B84-9072-B439048AA0EE}" presName="composite" presStyleCnt="0"/>
      <dgm:spPr/>
    </dgm:pt>
    <dgm:pt modelId="{3F67DAC8-8BFB-4117-B05F-7155967EABDE}" type="pres">
      <dgm:prSet presAssocID="{CEF64B6C-BF8D-4B84-9072-B439048AA0EE}" presName="parentText" presStyleLbl="alignNode1" presStyleIdx="4" presStyleCnt="5">
        <dgm:presLayoutVars>
          <dgm:chMax val="1"/>
          <dgm:bulletEnabled val="1"/>
        </dgm:presLayoutVars>
      </dgm:prSet>
      <dgm:spPr/>
    </dgm:pt>
    <dgm:pt modelId="{92D6D2D4-E44A-410C-8ED5-43447928F5BD}" type="pres">
      <dgm:prSet presAssocID="{CEF64B6C-BF8D-4B84-9072-B439048AA0EE}" presName="descendantText" presStyleLbl="alignAcc1" presStyleIdx="4" presStyleCnt="5">
        <dgm:presLayoutVars>
          <dgm:bulletEnabled val="1"/>
        </dgm:presLayoutVars>
      </dgm:prSet>
      <dgm:spPr/>
    </dgm:pt>
  </dgm:ptLst>
  <dgm:cxnLst>
    <dgm:cxn modelId="{DC111802-A1A0-4245-9C41-0C9D3C30190C}" type="presOf" srcId="{62BD4A1F-188F-4E2A-BC8C-14069AC4EC8D}" destId="{E52B1864-E74F-4AEC-B3A2-000CBFCC1621}" srcOrd="0" destOrd="1" presId="urn:microsoft.com/office/officeart/2005/8/layout/chevron2"/>
    <dgm:cxn modelId="{7DD6FB04-7C35-4342-BBF6-8A5443741100}" type="presOf" srcId="{E69CA84B-A1F4-4FB6-99F6-412E559B54A4}" destId="{EE63EF1C-9285-4E35-A6BD-4D03A084D6AF}" srcOrd="0" destOrd="0" presId="urn:microsoft.com/office/officeart/2005/8/layout/chevron2"/>
    <dgm:cxn modelId="{A091B611-3789-4B59-8FBB-43E7E80473F9}" srcId="{615974C0-1AD6-442A-B89F-A3BA3F3207A3}" destId="{6738F964-C909-42CE-90BF-5B4A737A8A62}" srcOrd="3" destOrd="0" parTransId="{11EC6048-EB9C-4A3A-A0FE-7B7C34EB93B9}" sibTransId="{435730DC-FF17-4734-9F9E-3206D88878D3}"/>
    <dgm:cxn modelId="{F5DE7A25-FE4A-4D4A-9B61-AF2BF1A09B13}" srcId="{E69CA84B-A1F4-4FB6-99F6-412E559B54A4}" destId="{963B53E6-CCCD-4839-A0D3-AABC7037921F}" srcOrd="1" destOrd="0" parTransId="{B72A4EFD-089A-448F-9829-B5A42B14A821}" sibTransId="{38DCE237-1064-470C-9661-28A52C378825}"/>
    <dgm:cxn modelId="{8BAF173B-61F6-4DF9-A110-6C274946CBB1}" srcId="{805B6760-4789-46C9-B3CE-0DA7748E7706}" destId="{2452E9CA-4AC3-4A4C-9168-3DF25FDAE736}" srcOrd="1" destOrd="0" parTransId="{205A366B-CB87-4421-AC53-DFA8BF66D3D9}" sibTransId="{248D3C66-E53C-4CE8-96CE-94BBD924A950}"/>
    <dgm:cxn modelId="{5EFB4D3D-C357-451B-A7DB-A0F128C07DF2}" type="presOf" srcId="{1ED577AD-8111-41FD-8865-68838F17F98D}" destId="{92D6D2D4-E44A-410C-8ED5-43447928F5BD}" srcOrd="0" destOrd="0" presId="urn:microsoft.com/office/officeart/2005/8/layout/chevron2"/>
    <dgm:cxn modelId="{1558525F-B29D-48AF-8643-C3A66C9F1B30}" type="presOf" srcId="{608DE6E1-9B32-46EA-B0B5-0CC5CD4B07A7}" destId="{477A4118-54A4-4272-9D09-AA87FF29D262}" srcOrd="0" destOrd="0" presId="urn:microsoft.com/office/officeart/2005/8/layout/chevron2"/>
    <dgm:cxn modelId="{37B9A060-3B31-4EEF-BE3B-43EB6D4A7ECB}" srcId="{6738F964-C909-42CE-90BF-5B4A737A8A62}" destId="{805B6760-4789-46C9-B3CE-0DA7748E7706}" srcOrd="0" destOrd="0" parTransId="{318100A9-5D81-43E2-854D-88276C44D1AF}" sibTransId="{C013B16C-3F8B-4748-8D97-7E7C96C6ED61}"/>
    <dgm:cxn modelId="{0BB52565-BD32-47C1-854B-C2ACA2314F41}" srcId="{285FB580-1844-4AC1-8DFA-17A3D2F2E385}" destId="{198C77A3-8F0A-489D-BF8C-080FA81713E6}" srcOrd="0" destOrd="0" parTransId="{2D4B5990-9BE0-4A90-BC23-61CF8B7BA9C2}" sibTransId="{A8303B65-567C-424C-98C8-77BB236BF25F}"/>
    <dgm:cxn modelId="{8A6FC74D-F456-4EA8-BC61-632B25546293}" srcId="{615974C0-1AD6-442A-B89F-A3BA3F3207A3}" destId="{E69CA84B-A1F4-4FB6-99F6-412E559B54A4}" srcOrd="2" destOrd="0" parTransId="{BEC7F974-69CF-43A1-A6FE-F3D03298D0AA}" sibTransId="{6DE9679E-0FE9-400D-AD2C-9B33094E1040}"/>
    <dgm:cxn modelId="{0540A152-168B-4873-81C9-9C4E4303E6F0}" type="presOf" srcId="{A7802C13-F51E-4315-9A76-018C820C8CA5}" destId="{5AC2748C-321B-4D46-9EAF-56048E5DB915}" srcOrd="0" destOrd="0" presId="urn:microsoft.com/office/officeart/2005/8/layout/chevron2"/>
    <dgm:cxn modelId="{2A07DB53-BF1A-41CD-83C2-7696B8349B5E}" type="presOf" srcId="{963B53E6-CCCD-4839-A0D3-AABC7037921F}" destId="{477A4118-54A4-4272-9D09-AA87FF29D262}" srcOrd="0" destOrd="1" presId="urn:microsoft.com/office/officeart/2005/8/layout/chevron2"/>
    <dgm:cxn modelId="{92790B58-D570-4445-BAC2-1ADA4BE46CED}" type="presOf" srcId="{2452E9CA-4AC3-4A4C-9168-3DF25FDAE736}" destId="{79925444-AD10-4A8C-B872-85049F03E743}" srcOrd="0" destOrd="2" presId="urn:microsoft.com/office/officeart/2005/8/layout/chevron2"/>
    <dgm:cxn modelId="{D986A57B-A621-44FC-A6AD-6533162360C2}" srcId="{E69CA84B-A1F4-4FB6-99F6-412E559B54A4}" destId="{608DE6E1-9B32-46EA-B0B5-0CC5CD4B07A7}" srcOrd="0" destOrd="0" parTransId="{7DA1B5EF-BC22-45AA-B9EB-268F1D502585}" sibTransId="{8425ADB5-E336-4FE1-9DB7-8EAE14D65E61}"/>
    <dgm:cxn modelId="{49CB4C7E-A56B-433B-960B-07B9B1D57D14}" srcId="{805B6760-4789-46C9-B3CE-0DA7748E7706}" destId="{202D05B4-2081-4654-9937-AD56BCC905CC}" srcOrd="0" destOrd="0" parTransId="{85632838-0289-4921-B5B7-0FCEF68E6650}" sibTransId="{71EE6D67-5AAE-4C43-A47C-AAEAF9F7170D}"/>
    <dgm:cxn modelId="{42A6419F-E55C-48A7-B8C4-3D58975AC05E}" type="presOf" srcId="{A051537C-C6D5-4E24-853A-F9315992BAA3}" destId="{3BBC7223-7A70-41C0-A5DC-4FECE640656B}" srcOrd="0" destOrd="0" presId="urn:microsoft.com/office/officeart/2005/8/layout/chevron2"/>
    <dgm:cxn modelId="{0E23E2AC-21D9-4B60-9663-B6082EE875FD}" srcId="{615974C0-1AD6-442A-B89F-A3BA3F3207A3}" destId="{A7802C13-F51E-4315-9A76-018C820C8CA5}" srcOrd="1" destOrd="0" parTransId="{77FD5400-E91E-414E-8EDD-DD2B42FC898B}" sibTransId="{F09828F9-68CE-43CA-B6DE-584F25EC8BE6}"/>
    <dgm:cxn modelId="{CB0B9CB4-E7ED-4ABB-A121-3A82A1E88D8E}" type="presOf" srcId="{CEF64B6C-BF8D-4B84-9072-B439048AA0EE}" destId="{3F67DAC8-8BFB-4117-B05F-7155967EABDE}" srcOrd="0" destOrd="0" presId="urn:microsoft.com/office/officeart/2005/8/layout/chevron2"/>
    <dgm:cxn modelId="{9273FDB8-B780-4AC5-8D8A-E9E0725E0666}" type="presOf" srcId="{6738F964-C909-42CE-90BF-5B4A737A8A62}" destId="{A7B2428F-928C-4C0A-840E-900EEDB47DAE}" srcOrd="0" destOrd="0" presId="urn:microsoft.com/office/officeart/2005/8/layout/chevron2"/>
    <dgm:cxn modelId="{3361E6C0-6188-481C-80CC-1C54C20E30BB}" type="presOf" srcId="{285FB580-1844-4AC1-8DFA-17A3D2F2E385}" destId="{C620CE46-FD91-48F3-A54F-AC44FBCADF06}" srcOrd="0" destOrd="0" presId="urn:microsoft.com/office/officeart/2005/8/layout/chevron2"/>
    <dgm:cxn modelId="{1B358FC7-E943-45E1-9493-053D2D00DA17}" srcId="{198C77A3-8F0A-489D-BF8C-080FA81713E6}" destId="{E11134A8-A5A5-4469-9DF3-319B705AD774}" srcOrd="1" destOrd="0" parTransId="{6E6DD2DC-89DC-42CE-A746-DBC6D0A96004}" sibTransId="{BA6BC271-526F-40FC-9F14-CF4F61622BB9}"/>
    <dgm:cxn modelId="{C3F2DED2-0FBB-4E25-849E-4C645DAB8BC8}" type="presOf" srcId="{615974C0-1AD6-442A-B89F-A3BA3F3207A3}" destId="{F4B50221-A637-4A65-B378-05DBD3A04739}" srcOrd="0" destOrd="0" presId="urn:microsoft.com/office/officeart/2005/8/layout/chevron2"/>
    <dgm:cxn modelId="{A8A000D4-120C-4870-B7C8-BCB086BCA570}" type="presOf" srcId="{805B6760-4789-46C9-B3CE-0DA7748E7706}" destId="{79925444-AD10-4A8C-B872-85049F03E743}" srcOrd="0" destOrd="0" presId="urn:microsoft.com/office/officeart/2005/8/layout/chevron2"/>
    <dgm:cxn modelId="{215AC0D8-1BF3-4E43-B8FF-656273FDFBB6}" type="presOf" srcId="{202D05B4-2081-4654-9937-AD56BCC905CC}" destId="{79925444-AD10-4A8C-B872-85049F03E743}" srcOrd="0" destOrd="1" presId="urn:microsoft.com/office/officeart/2005/8/layout/chevron2"/>
    <dgm:cxn modelId="{3E7B24DF-83A7-4D76-8CE8-CE11F2703818}" srcId="{CEF64B6C-BF8D-4B84-9072-B439048AA0EE}" destId="{1ED577AD-8111-41FD-8865-68838F17F98D}" srcOrd="0" destOrd="0" parTransId="{72CEBD83-C067-49AA-88FB-6FD0732E432C}" sibTransId="{02E23AAB-308C-4E54-BE3C-509B1DB62726}"/>
    <dgm:cxn modelId="{A6DA35E1-5AA6-4952-B503-397A4ACF22A0}" type="presOf" srcId="{E11134A8-A5A5-4469-9DF3-319B705AD774}" destId="{E52B1864-E74F-4AEC-B3A2-000CBFCC1621}" srcOrd="0" destOrd="2" presId="urn:microsoft.com/office/officeart/2005/8/layout/chevron2"/>
    <dgm:cxn modelId="{F28428E3-6415-4D56-B891-DDB9EFACAB44}" srcId="{198C77A3-8F0A-489D-BF8C-080FA81713E6}" destId="{62BD4A1F-188F-4E2A-BC8C-14069AC4EC8D}" srcOrd="0" destOrd="0" parTransId="{3B4595B0-2B26-493E-8002-6B2ED9DBE705}" sibTransId="{E2DDFEC5-88FC-47E2-AD07-51D3E7E532FB}"/>
    <dgm:cxn modelId="{0C490BEA-51EA-430B-A7F3-0BD1B0D61BD0}" srcId="{A7802C13-F51E-4315-9A76-018C820C8CA5}" destId="{A051537C-C6D5-4E24-853A-F9315992BAA3}" srcOrd="0" destOrd="0" parTransId="{1B446E64-38B1-41DE-BAE1-9BA561FF8CD6}" sibTransId="{C5CD28E9-555D-4DE2-8206-35642BC3347B}"/>
    <dgm:cxn modelId="{20EA1AF0-9625-4066-8872-CFB45D77769D}" srcId="{615974C0-1AD6-442A-B89F-A3BA3F3207A3}" destId="{285FB580-1844-4AC1-8DFA-17A3D2F2E385}" srcOrd="0" destOrd="0" parTransId="{CB2BEED0-4C22-4593-B3E2-87480F7F7254}" sibTransId="{02C0F355-943F-4AB9-BE7E-9323D32E0CA3}"/>
    <dgm:cxn modelId="{AA9C34F2-B645-4175-93FD-27106CA722E9}" type="presOf" srcId="{198C77A3-8F0A-489D-BF8C-080FA81713E6}" destId="{E52B1864-E74F-4AEC-B3A2-000CBFCC1621}" srcOrd="0" destOrd="0" presId="urn:microsoft.com/office/officeart/2005/8/layout/chevron2"/>
    <dgm:cxn modelId="{4B43C1FB-4A8F-4859-AC0E-B8B8E2C2AFAC}" srcId="{615974C0-1AD6-442A-B89F-A3BA3F3207A3}" destId="{CEF64B6C-BF8D-4B84-9072-B439048AA0EE}" srcOrd="4" destOrd="0" parTransId="{C3A5C07C-E7FE-46C7-B321-0E4C717EF31A}" sibTransId="{529A2A36-1F50-4CB4-9E71-BBCF0B788230}"/>
    <dgm:cxn modelId="{884345DC-F2E4-44FB-984E-30CCC9F7F030}" type="presParOf" srcId="{F4B50221-A637-4A65-B378-05DBD3A04739}" destId="{FB0B2A73-F772-4983-BFAE-DBCB673B7207}" srcOrd="0" destOrd="0" presId="urn:microsoft.com/office/officeart/2005/8/layout/chevron2"/>
    <dgm:cxn modelId="{46BB6767-DD35-40EA-84E8-061E47C5ABE9}" type="presParOf" srcId="{FB0B2A73-F772-4983-BFAE-DBCB673B7207}" destId="{C620CE46-FD91-48F3-A54F-AC44FBCADF06}" srcOrd="0" destOrd="0" presId="urn:microsoft.com/office/officeart/2005/8/layout/chevron2"/>
    <dgm:cxn modelId="{DEB95979-4C71-496C-B2DF-C617809B9AA2}" type="presParOf" srcId="{FB0B2A73-F772-4983-BFAE-DBCB673B7207}" destId="{E52B1864-E74F-4AEC-B3A2-000CBFCC1621}" srcOrd="1" destOrd="0" presId="urn:microsoft.com/office/officeart/2005/8/layout/chevron2"/>
    <dgm:cxn modelId="{0035377D-77D4-4811-8E80-CE591D5B7DD6}" type="presParOf" srcId="{F4B50221-A637-4A65-B378-05DBD3A04739}" destId="{26C73E86-30C0-4C72-A18E-B4257FB2D9D8}" srcOrd="1" destOrd="0" presId="urn:microsoft.com/office/officeart/2005/8/layout/chevron2"/>
    <dgm:cxn modelId="{57A1C7C0-08FD-4D80-A934-50B0E1BE8143}" type="presParOf" srcId="{F4B50221-A637-4A65-B378-05DBD3A04739}" destId="{29E5BD8F-C09D-4318-A170-75664C13DC81}" srcOrd="2" destOrd="0" presId="urn:microsoft.com/office/officeart/2005/8/layout/chevron2"/>
    <dgm:cxn modelId="{D3C30599-18AB-4E40-BBAD-4D4ABD29E4F4}" type="presParOf" srcId="{29E5BD8F-C09D-4318-A170-75664C13DC81}" destId="{5AC2748C-321B-4D46-9EAF-56048E5DB915}" srcOrd="0" destOrd="0" presId="urn:microsoft.com/office/officeart/2005/8/layout/chevron2"/>
    <dgm:cxn modelId="{FBF8CF6D-8B4C-41B1-ACBB-D61F9A1DB4E4}" type="presParOf" srcId="{29E5BD8F-C09D-4318-A170-75664C13DC81}" destId="{3BBC7223-7A70-41C0-A5DC-4FECE640656B}" srcOrd="1" destOrd="0" presId="urn:microsoft.com/office/officeart/2005/8/layout/chevron2"/>
    <dgm:cxn modelId="{4417CA3A-D252-4E56-8433-070DEF091030}" type="presParOf" srcId="{F4B50221-A637-4A65-B378-05DBD3A04739}" destId="{69354C6E-BF9A-401B-9D7F-894101687E4E}" srcOrd="3" destOrd="0" presId="urn:microsoft.com/office/officeart/2005/8/layout/chevron2"/>
    <dgm:cxn modelId="{1084825E-3476-441C-B3C6-A2BFFFDCD3FD}" type="presParOf" srcId="{F4B50221-A637-4A65-B378-05DBD3A04739}" destId="{A9383344-C529-4F4F-9540-413C33CAEA3F}" srcOrd="4" destOrd="0" presId="urn:microsoft.com/office/officeart/2005/8/layout/chevron2"/>
    <dgm:cxn modelId="{1C288959-A8B8-432E-B710-90A042B9FF5C}" type="presParOf" srcId="{A9383344-C529-4F4F-9540-413C33CAEA3F}" destId="{EE63EF1C-9285-4E35-A6BD-4D03A084D6AF}" srcOrd="0" destOrd="0" presId="urn:microsoft.com/office/officeart/2005/8/layout/chevron2"/>
    <dgm:cxn modelId="{BB2B4B20-1605-4171-AA2E-0AE648FD08B4}" type="presParOf" srcId="{A9383344-C529-4F4F-9540-413C33CAEA3F}" destId="{477A4118-54A4-4272-9D09-AA87FF29D262}" srcOrd="1" destOrd="0" presId="urn:microsoft.com/office/officeart/2005/8/layout/chevron2"/>
    <dgm:cxn modelId="{F3485008-BCAC-45D1-BEBB-838407150E98}" type="presParOf" srcId="{F4B50221-A637-4A65-B378-05DBD3A04739}" destId="{7E2D1B57-568A-4629-BA4D-010C952E6341}" srcOrd="5" destOrd="0" presId="urn:microsoft.com/office/officeart/2005/8/layout/chevron2"/>
    <dgm:cxn modelId="{6DB65B62-D8E4-46C2-84BF-713E88492058}" type="presParOf" srcId="{F4B50221-A637-4A65-B378-05DBD3A04739}" destId="{918F2392-E2E3-4512-8878-029318726DDB}" srcOrd="6" destOrd="0" presId="urn:microsoft.com/office/officeart/2005/8/layout/chevron2"/>
    <dgm:cxn modelId="{4BA9E469-C44F-4BD0-89C1-EE4BD3750CC7}" type="presParOf" srcId="{918F2392-E2E3-4512-8878-029318726DDB}" destId="{A7B2428F-928C-4C0A-840E-900EEDB47DAE}" srcOrd="0" destOrd="0" presId="urn:microsoft.com/office/officeart/2005/8/layout/chevron2"/>
    <dgm:cxn modelId="{31621B36-5E86-4D04-AD2C-1DB3523441FF}" type="presParOf" srcId="{918F2392-E2E3-4512-8878-029318726DDB}" destId="{79925444-AD10-4A8C-B872-85049F03E743}" srcOrd="1" destOrd="0" presId="urn:microsoft.com/office/officeart/2005/8/layout/chevron2"/>
    <dgm:cxn modelId="{C26648E5-545D-4B82-B3C7-CC9859A6C536}" type="presParOf" srcId="{F4B50221-A637-4A65-B378-05DBD3A04739}" destId="{580CADC0-D7B0-4C23-9AB8-1CD41507F98D}" srcOrd="7" destOrd="0" presId="urn:microsoft.com/office/officeart/2005/8/layout/chevron2"/>
    <dgm:cxn modelId="{329CCFDD-74C2-48E0-B97B-24E6872E016E}" type="presParOf" srcId="{F4B50221-A637-4A65-B378-05DBD3A04739}" destId="{4E5DFDC9-4C27-4857-A1CB-B741ADCD2461}" srcOrd="8" destOrd="0" presId="urn:microsoft.com/office/officeart/2005/8/layout/chevron2"/>
    <dgm:cxn modelId="{67974F52-B196-40D9-96BE-F51AB782CCCC}" type="presParOf" srcId="{4E5DFDC9-4C27-4857-A1CB-B741ADCD2461}" destId="{3F67DAC8-8BFB-4117-B05F-7155967EABDE}" srcOrd="0" destOrd="0" presId="urn:microsoft.com/office/officeart/2005/8/layout/chevron2"/>
    <dgm:cxn modelId="{FC5C212A-38CB-4A51-99D9-86C62623E2CD}" type="presParOf" srcId="{4E5DFDC9-4C27-4857-A1CB-B741ADCD2461}" destId="{92D6D2D4-E44A-410C-8ED5-43447928F5BD}" srcOrd="1" destOrd="0" presId="urn:microsoft.com/office/officeart/2005/8/layout/chevron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615974C0-1AD6-442A-B89F-A3BA3F3207A3}" type="doc">
      <dgm:prSet loTypeId="urn:microsoft.com/office/officeart/2005/8/layout/chevron2" loCatId="process" qsTypeId="urn:microsoft.com/office/officeart/2005/8/quickstyle/simple4" qsCatId="simple" csTypeId="urn:microsoft.com/office/officeart/2005/8/colors/colorful3" csCatId="colorful" phldr="1"/>
      <dgm:spPr/>
      <dgm:t>
        <a:bodyPr/>
        <a:lstStyle/>
        <a:p>
          <a:endParaRPr lang="fr-FR"/>
        </a:p>
      </dgm:t>
    </dgm:pt>
    <dgm:pt modelId="{285FB580-1844-4AC1-8DFA-17A3D2F2E385}">
      <dgm:prSet phldrT="[Texte]" custT="1"/>
      <dgm:spPr/>
      <dgm:t>
        <a:bodyPr anchor="t"/>
        <a:lstStyle/>
        <a:p>
          <a:pPr algn="ctr"/>
          <a:r>
            <a:rPr lang="fr-FR" sz="2400" b="0">
              <a:latin typeface="Tw Cen MT Condensed Extra Bold" panose="020B0803020202020204" pitchFamily="34" charset="0"/>
            </a:rPr>
            <a:t>1</a:t>
          </a:r>
        </a:p>
      </dgm:t>
    </dgm:pt>
    <dgm:pt modelId="{CB2BEED0-4C22-4593-B3E2-87480F7F7254}" type="parTrans" cxnId="{20EA1AF0-9625-4066-8872-CFB45D77769D}">
      <dgm:prSet/>
      <dgm:spPr/>
      <dgm:t>
        <a:bodyPr/>
        <a:lstStyle/>
        <a:p>
          <a:endParaRPr lang="fr-FR"/>
        </a:p>
      </dgm:t>
    </dgm:pt>
    <dgm:pt modelId="{02C0F355-943F-4AB9-BE7E-9323D32E0CA3}" type="sibTrans" cxnId="{20EA1AF0-9625-4066-8872-CFB45D77769D}">
      <dgm:prSet/>
      <dgm:spPr/>
      <dgm:t>
        <a:bodyPr/>
        <a:lstStyle/>
        <a:p>
          <a:endParaRPr lang="fr-FR"/>
        </a:p>
      </dgm:t>
    </dgm:pt>
    <dgm:pt modelId="{A7802C13-F51E-4315-9A76-018C820C8CA5}">
      <dgm:prSet phldrT="[Texte]" custT="1"/>
      <dgm:spPr/>
      <dgm:t>
        <a:bodyPr anchor="ctr"/>
        <a:lstStyle/>
        <a:p>
          <a:pPr algn="ctr"/>
          <a:r>
            <a:rPr lang="fr-FR" sz="2400" b="0">
              <a:latin typeface="Tw Cen MT Condensed Extra Bold" panose="020B0803020202020204" pitchFamily="34" charset="0"/>
            </a:rPr>
            <a:t>2</a:t>
          </a:r>
          <a:endParaRPr lang="fr-FR" sz="2400" b="0">
            <a:latin typeface="+mn-lt"/>
          </a:endParaRPr>
        </a:p>
      </dgm:t>
    </dgm:pt>
    <dgm:pt modelId="{77FD5400-E91E-414E-8EDD-DD2B42FC898B}" type="parTrans" cxnId="{0E23E2AC-21D9-4B60-9663-B6082EE875FD}">
      <dgm:prSet/>
      <dgm:spPr/>
      <dgm:t>
        <a:bodyPr/>
        <a:lstStyle/>
        <a:p>
          <a:endParaRPr lang="fr-FR"/>
        </a:p>
      </dgm:t>
    </dgm:pt>
    <dgm:pt modelId="{F09828F9-68CE-43CA-B6DE-584F25EC8BE6}" type="sibTrans" cxnId="{0E23E2AC-21D9-4B60-9663-B6082EE875FD}">
      <dgm:prSet/>
      <dgm:spPr/>
      <dgm:t>
        <a:bodyPr/>
        <a:lstStyle/>
        <a:p>
          <a:endParaRPr lang="fr-FR"/>
        </a:p>
      </dgm:t>
    </dgm:pt>
    <dgm:pt modelId="{198C77A3-8F0A-489D-BF8C-080FA81713E6}">
      <dgm:prSet phldrT="[Texte]" custT="1"/>
      <dgm:spPr/>
      <dgm:t>
        <a:bodyPr anchor="ctr"/>
        <a:lstStyle/>
        <a:p>
          <a:pPr algn="l"/>
          <a:r>
            <a:rPr lang="fr-FR" sz="900" b="1"/>
            <a:t> Saisie du montant des frais de formation à rembourser à l'organisme</a:t>
          </a:r>
          <a:endParaRPr lang="fr-FR" sz="900" b="0">
            <a:latin typeface="+mn-lt"/>
          </a:endParaRPr>
        </a:p>
      </dgm:t>
    </dgm:pt>
    <dgm:pt modelId="{2D4B5990-9BE0-4A90-BC23-61CF8B7BA9C2}" type="parTrans" cxnId="{0BB52565-BD32-47C1-854B-C2ACA2314F41}">
      <dgm:prSet/>
      <dgm:spPr/>
      <dgm:t>
        <a:bodyPr/>
        <a:lstStyle/>
        <a:p>
          <a:endParaRPr lang="fr-FR"/>
        </a:p>
      </dgm:t>
    </dgm:pt>
    <dgm:pt modelId="{A8303B65-567C-424C-98C8-77BB236BF25F}" type="sibTrans" cxnId="{0BB52565-BD32-47C1-854B-C2ACA2314F41}">
      <dgm:prSet/>
      <dgm:spPr/>
      <dgm:t>
        <a:bodyPr/>
        <a:lstStyle/>
        <a:p>
          <a:endParaRPr lang="fr-FR"/>
        </a:p>
      </dgm:t>
    </dgm:pt>
    <dgm:pt modelId="{62BD4A1F-188F-4E2A-BC8C-14069AC4EC8D}">
      <dgm:prSet phldrT="[Texte]" custT="1"/>
      <dgm:spPr/>
      <dgm:t>
        <a:bodyPr anchor="ctr"/>
        <a:lstStyle/>
        <a:p>
          <a:pPr algn="l"/>
          <a:r>
            <a:rPr lang="fr-FR" sz="900" b="0">
              <a:latin typeface="+mn-lt"/>
            </a:rPr>
            <a:t> Montant correspondant au devis (à joindre à la demande)</a:t>
          </a:r>
        </a:p>
      </dgm:t>
    </dgm:pt>
    <dgm:pt modelId="{3B4595B0-2B26-493E-8002-6B2ED9DBE705}" type="parTrans" cxnId="{F28428E3-6415-4D56-B891-DDB9EFACAB44}">
      <dgm:prSet/>
      <dgm:spPr/>
      <dgm:t>
        <a:bodyPr/>
        <a:lstStyle/>
        <a:p>
          <a:endParaRPr lang="fr-FR"/>
        </a:p>
      </dgm:t>
    </dgm:pt>
    <dgm:pt modelId="{E2DDFEC5-88FC-47E2-AD07-51D3E7E532FB}" type="sibTrans" cxnId="{F28428E3-6415-4D56-B891-DDB9EFACAB44}">
      <dgm:prSet/>
      <dgm:spPr/>
      <dgm:t>
        <a:bodyPr/>
        <a:lstStyle/>
        <a:p>
          <a:endParaRPr lang="fr-FR"/>
        </a:p>
      </dgm:t>
    </dgm:pt>
    <dgm:pt modelId="{A051537C-C6D5-4E24-853A-F9315992BAA3}">
      <dgm:prSet phldrT="[Texte]" custT="1"/>
      <dgm:spPr/>
      <dgm:t>
        <a:bodyPr anchor="ctr"/>
        <a:lstStyle/>
        <a:p>
          <a:pPr algn="l"/>
          <a:r>
            <a:rPr lang="fr-FR" sz="900" b="1">
              <a:latin typeface="+mn-lt"/>
            </a:rPr>
            <a:t> Saisie du montant total des frais d'inscription prévus</a:t>
          </a:r>
        </a:p>
      </dgm:t>
    </dgm:pt>
    <dgm:pt modelId="{1B446E64-38B1-41DE-BAE1-9BA561FF8CD6}" type="parTrans" cxnId="{0C490BEA-51EA-430B-A7F3-0BD1B0D61BD0}">
      <dgm:prSet/>
      <dgm:spPr/>
      <dgm:t>
        <a:bodyPr/>
        <a:lstStyle/>
        <a:p>
          <a:endParaRPr lang="fr-FR"/>
        </a:p>
      </dgm:t>
    </dgm:pt>
    <dgm:pt modelId="{C5CD28E9-555D-4DE2-8206-35642BC3347B}" type="sibTrans" cxnId="{0C490BEA-51EA-430B-A7F3-0BD1B0D61BD0}">
      <dgm:prSet/>
      <dgm:spPr/>
      <dgm:t>
        <a:bodyPr/>
        <a:lstStyle/>
        <a:p>
          <a:endParaRPr lang="fr-FR"/>
        </a:p>
      </dgm:t>
    </dgm:pt>
    <dgm:pt modelId="{F4B50221-A637-4A65-B378-05DBD3A04739}" type="pres">
      <dgm:prSet presAssocID="{615974C0-1AD6-442A-B89F-A3BA3F3207A3}" presName="linearFlow" presStyleCnt="0">
        <dgm:presLayoutVars>
          <dgm:dir/>
          <dgm:animLvl val="lvl"/>
          <dgm:resizeHandles val="exact"/>
        </dgm:presLayoutVars>
      </dgm:prSet>
      <dgm:spPr/>
    </dgm:pt>
    <dgm:pt modelId="{FB0B2A73-F772-4983-BFAE-DBCB673B7207}" type="pres">
      <dgm:prSet presAssocID="{285FB580-1844-4AC1-8DFA-17A3D2F2E385}" presName="composite" presStyleCnt="0"/>
      <dgm:spPr/>
    </dgm:pt>
    <dgm:pt modelId="{C620CE46-FD91-48F3-A54F-AC44FBCADF06}" type="pres">
      <dgm:prSet presAssocID="{285FB580-1844-4AC1-8DFA-17A3D2F2E385}" presName="parentText" presStyleLbl="alignNode1" presStyleIdx="0" presStyleCnt="2">
        <dgm:presLayoutVars>
          <dgm:chMax val="1"/>
          <dgm:bulletEnabled val="1"/>
        </dgm:presLayoutVars>
      </dgm:prSet>
      <dgm:spPr>
        <a:prstGeom prst="chevron">
          <a:avLst/>
        </a:prstGeom>
      </dgm:spPr>
    </dgm:pt>
    <dgm:pt modelId="{E52B1864-E74F-4AEC-B3A2-000CBFCC1621}" type="pres">
      <dgm:prSet presAssocID="{285FB580-1844-4AC1-8DFA-17A3D2F2E385}" presName="descendantText" presStyleLbl="alignAcc1" presStyleIdx="0" presStyleCnt="2" custLinFactNeighborY="-3975">
        <dgm:presLayoutVars>
          <dgm:bulletEnabled val="1"/>
        </dgm:presLayoutVars>
      </dgm:prSet>
      <dgm:spPr/>
    </dgm:pt>
    <dgm:pt modelId="{26C73E86-30C0-4C72-A18E-B4257FB2D9D8}" type="pres">
      <dgm:prSet presAssocID="{02C0F355-943F-4AB9-BE7E-9323D32E0CA3}" presName="sp" presStyleCnt="0"/>
      <dgm:spPr/>
    </dgm:pt>
    <dgm:pt modelId="{29E5BD8F-C09D-4318-A170-75664C13DC81}" type="pres">
      <dgm:prSet presAssocID="{A7802C13-F51E-4315-9A76-018C820C8CA5}" presName="composite" presStyleCnt="0"/>
      <dgm:spPr/>
    </dgm:pt>
    <dgm:pt modelId="{5AC2748C-321B-4D46-9EAF-56048E5DB915}" type="pres">
      <dgm:prSet presAssocID="{A7802C13-F51E-4315-9A76-018C820C8CA5}" presName="parentText" presStyleLbl="alignNode1" presStyleIdx="1" presStyleCnt="2">
        <dgm:presLayoutVars>
          <dgm:chMax val="1"/>
          <dgm:bulletEnabled val="1"/>
        </dgm:presLayoutVars>
      </dgm:prSet>
      <dgm:spPr/>
    </dgm:pt>
    <dgm:pt modelId="{3BBC7223-7A70-41C0-A5DC-4FECE640656B}" type="pres">
      <dgm:prSet presAssocID="{A7802C13-F51E-4315-9A76-018C820C8CA5}" presName="descendantText" presStyleLbl="alignAcc1" presStyleIdx="1" presStyleCnt="2">
        <dgm:presLayoutVars>
          <dgm:bulletEnabled val="1"/>
        </dgm:presLayoutVars>
      </dgm:prSet>
      <dgm:spPr/>
    </dgm:pt>
  </dgm:ptLst>
  <dgm:cxnLst>
    <dgm:cxn modelId="{0BB52565-BD32-47C1-854B-C2ACA2314F41}" srcId="{285FB580-1844-4AC1-8DFA-17A3D2F2E385}" destId="{198C77A3-8F0A-489D-BF8C-080FA81713E6}" srcOrd="0" destOrd="0" parTransId="{2D4B5990-9BE0-4A90-BC23-61CF8B7BA9C2}" sibTransId="{A8303B65-567C-424C-98C8-77BB236BF25F}"/>
    <dgm:cxn modelId="{F4EB5348-ABD1-4F57-8F09-DF0A3BADF8B2}" type="presOf" srcId="{A7802C13-F51E-4315-9A76-018C820C8CA5}" destId="{5AC2748C-321B-4D46-9EAF-56048E5DB915}" srcOrd="0" destOrd="0" presId="urn:microsoft.com/office/officeart/2005/8/layout/chevron2"/>
    <dgm:cxn modelId="{BE94F34A-9987-42AF-A932-43AD2CDF9DD0}" type="presOf" srcId="{615974C0-1AD6-442A-B89F-A3BA3F3207A3}" destId="{F4B50221-A637-4A65-B378-05DBD3A04739}" srcOrd="0" destOrd="0" presId="urn:microsoft.com/office/officeart/2005/8/layout/chevron2"/>
    <dgm:cxn modelId="{74736F58-289A-4A73-860A-050C2D9804C0}" type="presOf" srcId="{285FB580-1844-4AC1-8DFA-17A3D2F2E385}" destId="{C620CE46-FD91-48F3-A54F-AC44FBCADF06}" srcOrd="0" destOrd="0" presId="urn:microsoft.com/office/officeart/2005/8/layout/chevron2"/>
    <dgm:cxn modelId="{F74A507B-EF85-4657-9A49-2B9BDF021EF5}" type="presOf" srcId="{A051537C-C6D5-4E24-853A-F9315992BAA3}" destId="{3BBC7223-7A70-41C0-A5DC-4FECE640656B}" srcOrd="0" destOrd="0" presId="urn:microsoft.com/office/officeart/2005/8/layout/chevron2"/>
    <dgm:cxn modelId="{6A9AFB7F-903E-4170-82FA-2EB30D7B3C3D}" type="presOf" srcId="{198C77A3-8F0A-489D-BF8C-080FA81713E6}" destId="{E52B1864-E74F-4AEC-B3A2-000CBFCC1621}" srcOrd="0" destOrd="0" presId="urn:microsoft.com/office/officeart/2005/8/layout/chevron2"/>
    <dgm:cxn modelId="{DE9CE48F-5768-46F6-AF64-87E63D474794}" type="presOf" srcId="{62BD4A1F-188F-4E2A-BC8C-14069AC4EC8D}" destId="{E52B1864-E74F-4AEC-B3A2-000CBFCC1621}" srcOrd="0" destOrd="1" presId="urn:microsoft.com/office/officeart/2005/8/layout/chevron2"/>
    <dgm:cxn modelId="{0E23E2AC-21D9-4B60-9663-B6082EE875FD}" srcId="{615974C0-1AD6-442A-B89F-A3BA3F3207A3}" destId="{A7802C13-F51E-4315-9A76-018C820C8CA5}" srcOrd="1" destOrd="0" parTransId="{77FD5400-E91E-414E-8EDD-DD2B42FC898B}" sibTransId="{F09828F9-68CE-43CA-B6DE-584F25EC8BE6}"/>
    <dgm:cxn modelId="{F28428E3-6415-4D56-B891-DDB9EFACAB44}" srcId="{198C77A3-8F0A-489D-BF8C-080FA81713E6}" destId="{62BD4A1F-188F-4E2A-BC8C-14069AC4EC8D}" srcOrd="0" destOrd="0" parTransId="{3B4595B0-2B26-493E-8002-6B2ED9DBE705}" sibTransId="{E2DDFEC5-88FC-47E2-AD07-51D3E7E532FB}"/>
    <dgm:cxn modelId="{0C490BEA-51EA-430B-A7F3-0BD1B0D61BD0}" srcId="{A7802C13-F51E-4315-9A76-018C820C8CA5}" destId="{A051537C-C6D5-4E24-853A-F9315992BAA3}" srcOrd="0" destOrd="0" parTransId="{1B446E64-38B1-41DE-BAE1-9BA561FF8CD6}" sibTransId="{C5CD28E9-555D-4DE2-8206-35642BC3347B}"/>
    <dgm:cxn modelId="{20EA1AF0-9625-4066-8872-CFB45D77769D}" srcId="{615974C0-1AD6-442A-B89F-A3BA3F3207A3}" destId="{285FB580-1844-4AC1-8DFA-17A3D2F2E385}" srcOrd="0" destOrd="0" parTransId="{CB2BEED0-4C22-4593-B3E2-87480F7F7254}" sibTransId="{02C0F355-943F-4AB9-BE7E-9323D32E0CA3}"/>
    <dgm:cxn modelId="{2ECAC922-67A6-4FFF-995B-FAEB6E300B6D}" type="presParOf" srcId="{F4B50221-A637-4A65-B378-05DBD3A04739}" destId="{FB0B2A73-F772-4983-BFAE-DBCB673B7207}" srcOrd="0" destOrd="0" presId="urn:microsoft.com/office/officeart/2005/8/layout/chevron2"/>
    <dgm:cxn modelId="{A722ABBC-A3A2-44BC-812F-9368AF246697}" type="presParOf" srcId="{FB0B2A73-F772-4983-BFAE-DBCB673B7207}" destId="{C620CE46-FD91-48F3-A54F-AC44FBCADF06}" srcOrd="0" destOrd="0" presId="urn:microsoft.com/office/officeart/2005/8/layout/chevron2"/>
    <dgm:cxn modelId="{D3C74642-6FB3-4524-8AD2-CE82B9AEA429}" type="presParOf" srcId="{FB0B2A73-F772-4983-BFAE-DBCB673B7207}" destId="{E52B1864-E74F-4AEC-B3A2-000CBFCC1621}" srcOrd="1" destOrd="0" presId="urn:microsoft.com/office/officeart/2005/8/layout/chevron2"/>
    <dgm:cxn modelId="{3A1E05F9-060A-439E-88B1-DB64A08A3E85}" type="presParOf" srcId="{F4B50221-A637-4A65-B378-05DBD3A04739}" destId="{26C73E86-30C0-4C72-A18E-B4257FB2D9D8}" srcOrd="1" destOrd="0" presId="urn:microsoft.com/office/officeart/2005/8/layout/chevron2"/>
    <dgm:cxn modelId="{BF056565-2AB9-4EFF-A790-C0A6310CFE87}" type="presParOf" srcId="{F4B50221-A637-4A65-B378-05DBD3A04739}" destId="{29E5BD8F-C09D-4318-A170-75664C13DC81}" srcOrd="2" destOrd="0" presId="urn:microsoft.com/office/officeart/2005/8/layout/chevron2"/>
    <dgm:cxn modelId="{F71D538D-CFA3-4C21-A636-A08AB6FD9476}" type="presParOf" srcId="{29E5BD8F-C09D-4318-A170-75664C13DC81}" destId="{5AC2748C-321B-4D46-9EAF-56048E5DB915}" srcOrd="0" destOrd="0" presId="urn:microsoft.com/office/officeart/2005/8/layout/chevron2"/>
    <dgm:cxn modelId="{F76B9D39-7615-46AE-BA23-B65594B87750}" type="presParOf" srcId="{29E5BD8F-C09D-4318-A170-75664C13DC81}" destId="{3BBC7223-7A70-41C0-A5DC-4FECE640656B}" srcOrd="1" destOrd="0" presId="urn:microsoft.com/office/officeart/2005/8/layout/chevron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620CE46-FD91-48F3-A54F-AC44FBCADF06}">
      <dsp:nvSpPr>
        <dsp:cNvPr id="0" name=""/>
        <dsp:cNvSpPr/>
      </dsp:nvSpPr>
      <dsp:spPr>
        <a:xfrm rot="5400000">
          <a:off x="-214233" y="218445"/>
          <a:ext cx="1428225" cy="999757"/>
        </a:xfrm>
        <a:prstGeom prst="chevron">
          <a:avLst/>
        </a:prstGeom>
        <a:gradFill rotWithShape="0">
          <a:gsLst>
            <a:gs pos="0">
              <a:schemeClr val="accent3">
                <a:hueOff val="0"/>
                <a:satOff val="0"/>
                <a:lumOff val="0"/>
                <a:alphaOff val="0"/>
                <a:shade val="51000"/>
                <a:satMod val="130000"/>
              </a:schemeClr>
            </a:gs>
            <a:gs pos="80000">
              <a:schemeClr val="accent3">
                <a:hueOff val="0"/>
                <a:satOff val="0"/>
                <a:lumOff val="0"/>
                <a:alphaOff val="0"/>
                <a:shade val="93000"/>
                <a:satMod val="130000"/>
              </a:schemeClr>
            </a:gs>
            <a:gs pos="100000">
              <a:schemeClr val="accent3">
                <a:hueOff val="0"/>
                <a:satOff val="0"/>
                <a:lumOff val="0"/>
                <a:alphaOff val="0"/>
                <a:shade val="94000"/>
                <a:satMod val="135000"/>
              </a:schemeClr>
            </a:gs>
          </a:gsLst>
          <a:lin ang="16200000" scaled="0"/>
        </a:gradFill>
        <a:ln w="9525" cap="flat" cmpd="sng" algn="ctr">
          <a:solidFill>
            <a:schemeClr val="accent3">
              <a:hueOff val="0"/>
              <a:satOff val="0"/>
              <a:lumOff val="0"/>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1</a:t>
          </a:r>
        </a:p>
      </dsp:txBody>
      <dsp:txXfrm rot="-5400000">
        <a:off x="2" y="504090"/>
        <a:ext cx="999757" cy="428468"/>
      </dsp:txXfrm>
    </dsp:sp>
    <dsp:sp modelId="{E52B1864-E74F-4AEC-B3A2-000CBFCC1621}">
      <dsp:nvSpPr>
        <dsp:cNvPr id="0" name=""/>
        <dsp:cNvSpPr/>
      </dsp:nvSpPr>
      <dsp:spPr>
        <a:xfrm rot="5400000">
          <a:off x="3888325" y="-2884355"/>
          <a:ext cx="928834" cy="6705969"/>
        </a:xfrm>
        <a:prstGeom prst="round2SameRect">
          <a:avLst/>
        </a:prstGeom>
        <a:solidFill>
          <a:schemeClr val="lt1">
            <a:alpha val="90000"/>
            <a:hueOff val="0"/>
            <a:satOff val="0"/>
            <a:lumOff val="0"/>
            <a:alphaOff val="0"/>
          </a:schemeClr>
        </a:solidFill>
        <a:ln w="9525" cap="flat" cmpd="sng" algn="ctr">
          <a:solidFill>
            <a:schemeClr val="accent3">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t> Saisie des informations administratives : </a:t>
          </a:r>
          <a:endParaRPr lang="fr-FR" sz="1200" b="0" kern="1200">
            <a:latin typeface="+mn-lt"/>
          </a:endParaRPr>
        </a:p>
        <a:p>
          <a:pPr marL="228600" lvl="2" indent="-114300" algn="l" defTabSz="533400">
            <a:lnSpc>
              <a:spcPct val="90000"/>
            </a:lnSpc>
            <a:spcBef>
              <a:spcPct val="0"/>
            </a:spcBef>
            <a:spcAft>
              <a:spcPct val="15000"/>
            </a:spcAft>
            <a:buChar char="•"/>
          </a:pPr>
          <a:r>
            <a:rPr lang="fr-FR" sz="1200" b="0" kern="1200">
              <a:latin typeface="+mn-lt"/>
            </a:rPr>
            <a:t> Nom de l'établissement</a:t>
          </a:r>
        </a:p>
        <a:p>
          <a:pPr marL="228600" lvl="2" indent="-114300" algn="l" defTabSz="533400">
            <a:lnSpc>
              <a:spcPct val="90000"/>
            </a:lnSpc>
            <a:spcBef>
              <a:spcPct val="0"/>
            </a:spcBef>
            <a:spcAft>
              <a:spcPct val="15000"/>
            </a:spcAft>
            <a:buChar char="•"/>
          </a:pPr>
          <a:r>
            <a:rPr lang="fr-FR" sz="1200" b="0" kern="1200">
              <a:latin typeface="+mn-lt"/>
            </a:rPr>
            <a:t> Nom et prénom de l'agent</a:t>
          </a:r>
        </a:p>
      </dsp:txBody>
      <dsp:txXfrm rot="-5400000">
        <a:off x="999758" y="49554"/>
        <a:ext cx="6660627" cy="838150"/>
      </dsp:txXfrm>
    </dsp:sp>
    <dsp:sp modelId="{5AC2748C-321B-4D46-9EAF-56048E5DB915}">
      <dsp:nvSpPr>
        <dsp:cNvPr id="0" name=""/>
        <dsp:cNvSpPr/>
      </dsp:nvSpPr>
      <dsp:spPr>
        <a:xfrm rot="5400000">
          <a:off x="-214233" y="1532349"/>
          <a:ext cx="1428225" cy="999757"/>
        </a:xfrm>
        <a:prstGeom prst="chevron">
          <a:avLst/>
        </a:prstGeom>
        <a:gradFill rotWithShape="0">
          <a:gsLst>
            <a:gs pos="0">
              <a:schemeClr val="accent3">
                <a:hueOff val="2812566"/>
                <a:satOff val="-4220"/>
                <a:lumOff val="-686"/>
                <a:alphaOff val="0"/>
                <a:shade val="51000"/>
                <a:satMod val="130000"/>
              </a:schemeClr>
            </a:gs>
            <a:gs pos="80000">
              <a:schemeClr val="accent3">
                <a:hueOff val="2812566"/>
                <a:satOff val="-4220"/>
                <a:lumOff val="-686"/>
                <a:alphaOff val="0"/>
                <a:shade val="93000"/>
                <a:satMod val="130000"/>
              </a:schemeClr>
            </a:gs>
            <a:gs pos="100000">
              <a:schemeClr val="accent3">
                <a:hueOff val="2812566"/>
                <a:satOff val="-4220"/>
                <a:lumOff val="-686"/>
                <a:alphaOff val="0"/>
                <a:shade val="94000"/>
                <a:satMod val="135000"/>
              </a:schemeClr>
            </a:gs>
          </a:gsLst>
          <a:lin ang="16200000" scaled="0"/>
        </a:gradFill>
        <a:ln w="9525" cap="flat" cmpd="sng" algn="ctr">
          <a:solidFill>
            <a:schemeClr val="accent3">
              <a:hueOff val="2812566"/>
              <a:satOff val="-4220"/>
              <a:lumOff val="-686"/>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2</a:t>
          </a:r>
        </a:p>
      </dsp:txBody>
      <dsp:txXfrm rot="-5400000">
        <a:off x="2" y="1817994"/>
        <a:ext cx="999757" cy="428468"/>
      </dsp:txXfrm>
    </dsp:sp>
    <dsp:sp modelId="{3BBC7223-7A70-41C0-A5DC-4FECE640656B}">
      <dsp:nvSpPr>
        <dsp:cNvPr id="0" name=""/>
        <dsp:cNvSpPr/>
      </dsp:nvSpPr>
      <dsp:spPr>
        <a:xfrm rot="5400000">
          <a:off x="3888569" y="-1570695"/>
          <a:ext cx="928346" cy="6705969"/>
        </a:xfrm>
        <a:prstGeom prst="round2SameRect">
          <a:avLst/>
        </a:prstGeom>
        <a:solidFill>
          <a:schemeClr val="lt1">
            <a:alpha val="90000"/>
            <a:hueOff val="0"/>
            <a:satOff val="0"/>
            <a:lumOff val="0"/>
            <a:alphaOff val="0"/>
          </a:schemeClr>
        </a:solidFill>
        <a:ln w="9525" cap="flat" cmpd="sng" algn="ctr">
          <a:solidFill>
            <a:schemeClr val="accent3">
              <a:hueOff val="2812566"/>
              <a:satOff val="-4220"/>
              <a:lumOff val="-686"/>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latin typeface="+mn-lt"/>
            </a:rPr>
            <a:t> Sélection du diplôme à prendre en charge / intitulé de la formation</a:t>
          </a:r>
        </a:p>
      </dsp:txBody>
      <dsp:txXfrm rot="-5400000">
        <a:off x="999758" y="1363434"/>
        <a:ext cx="6660651" cy="837710"/>
      </dsp:txXfrm>
    </dsp:sp>
    <dsp:sp modelId="{EE63EF1C-9285-4E35-A6BD-4D03A084D6AF}">
      <dsp:nvSpPr>
        <dsp:cNvPr id="0" name=""/>
        <dsp:cNvSpPr/>
      </dsp:nvSpPr>
      <dsp:spPr>
        <a:xfrm rot="5400000">
          <a:off x="-214233" y="2846253"/>
          <a:ext cx="1428225" cy="999757"/>
        </a:xfrm>
        <a:prstGeom prst="chevron">
          <a:avLst/>
        </a:prstGeom>
        <a:gradFill rotWithShape="0">
          <a:gsLst>
            <a:gs pos="0">
              <a:schemeClr val="accent3">
                <a:hueOff val="5625132"/>
                <a:satOff val="-8440"/>
                <a:lumOff val="-1373"/>
                <a:alphaOff val="0"/>
                <a:shade val="51000"/>
                <a:satMod val="130000"/>
              </a:schemeClr>
            </a:gs>
            <a:gs pos="80000">
              <a:schemeClr val="accent3">
                <a:hueOff val="5625132"/>
                <a:satOff val="-8440"/>
                <a:lumOff val="-1373"/>
                <a:alphaOff val="0"/>
                <a:shade val="93000"/>
                <a:satMod val="130000"/>
              </a:schemeClr>
            </a:gs>
            <a:gs pos="100000">
              <a:schemeClr val="accent3">
                <a:hueOff val="5625132"/>
                <a:satOff val="-8440"/>
                <a:lumOff val="-1373"/>
                <a:alphaOff val="0"/>
                <a:shade val="94000"/>
                <a:satMod val="135000"/>
              </a:schemeClr>
            </a:gs>
          </a:gsLst>
          <a:lin ang="16200000" scaled="0"/>
        </a:gradFill>
        <a:ln w="9525" cap="flat" cmpd="sng" algn="ctr">
          <a:solidFill>
            <a:schemeClr val="accent3">
              <a:hueOff val="5625132"/>
              <a:satOff val="-8440"/>
              <a:lumOff val="-1373"/>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3</a:t>
          </a:r>
        </a:p>
      </dsp:txBody>
      <dsp:txXfrm rot="-5400000">
        <a:off x="2" y="3131898"/>
        <a:ext cx="999757" cy="428468"/>
      </dsp:txXfrm>
    </dsp:sp>
    <dsp:sp modelId="{477A4118-54A4-4272-9D09-AA87FF29D262}">
      <dsp:nvSpPr>
        <dsp:cNvPr id="0" name=""/>
        <dsp:cNvSpPr/>
      </dsp:nvSpPr>
      <dsp:spPr>
        <a:xfrm rot="5400000">
          <a:off x="3888569" y="-256792"/>
          <a:ext cx="928346" cy="6705969"/>
        </a:xfrm>
        <a:prstGeom prst="round2SameRect">
          <a:avLst/>
        </a:prstGeom>
        <a:solidFill>
          <a:schemeClr val="lt1">
            <a:alpha val="90000"/>
            <a:hueOff val="0"/>
            <a:satOff val="0"/>
            <a:lumOff val="0"/>
            <a:alphaOff val="0"/>
          </a:schemeClr>
        </a:solidFill>
        <a:ln w="9525" cap="flat" cmpd="sng" algn="ctr">
          <a:solidFill>
            <a:schemeClr val="accent3">
              <a:hueOff val="5625132"/>
              <a:satOff val="-8440"/>
              <a:lumOff val="-1373"/>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latin typeface="+mn-lt"/>
            </a:rPr>
            <a:t> Saisie de la date de début &amp; de la date de fin de la formation</a:t>
          </a:r>
          <a:endParaRPr lang="fr-FR" sz="1200" b="0" kern="1200">
            <a:latin typeface="Tw Cen MT Condensed Extra Bold" panose="020B0803020202020204" pitchFamily="34" charset="0"/>
          </a:endParaRPr>
        </a:p>
        <a:p>
          <a:pPr marL="114300" lvl="1" indent="-114300" algn="l" defTabSz="533400">
            <a:lnSpc>
              <a:spcPct val="90000"/>
            </a:lnSpc>
            <a:spcBef>
              <a:spcPct val="0"/>
            </a:spcBef>
            <a:spcAft>
              <a:spcPct val="15000"/>
            </a:spcAft>
            <a:buChar char="•"/>
          </a:pPr>
          <a:endParaRPr lang="fr-FR" sz="1200" b="1" kern="1200"/>
        </a:p>
      </dsp:txBody>
      <dsp:txXfrm rot="-5400000">
        <a:off x="999758" y="2677337"/>
        <a:ext cx="6660651" cy="837710"/>
      </dsp:txXfrm>
    </dsp:sp>
    <dsp:sp modelId="{A7B2428F-928C-4C0A-840E-900EEDB47DAE}">
      <dsp:nvSpPr>
        <dsp:cNvPr id="0" name=""/>
        <dsp:cNvSpPr/>
      </dsp:nvSpPr>
      <dsp:spPr>
        <a:xfrm rot="5400000">
          <a:off x="-214233" y="4160156"/>
          <a:ext cx="1428225" cy="999757"/>
        </a:xfrm>
        <a:prstGeom prst="chevron">
          <a:avLst/>
        </a:prstGeom>
        <a:gradFill rotWithShape="0">
          <a:gsLst>
            <a:gs pos="0">
              <a:schemeClr val="accent3">
                <a:hueOff val="8437698"/>
                <a:satOff val="-12660"/>
                <a:lumOff val="-2059"/>
                <a:alphaOff val="0"/>
                <a:shade val="51000"/>
                <a:satMod val="130000"/>
              </a:schemeClr>
            </a:gs>
            <a:gs pos="80000">
              <a:schemeClr val="accent3">
                <a:hueOff val="8437698"/>
                <a:satOff val="-12660"/>
                <a:lumOff val="-2059"/>
                <a:alphaOff val="0"/>
                <a:shade val="93000"/>
                <a:satMod val="130000"/>
              </a:schemeClr>
            </a:gs>
            <a:gs pos="100000">
              <a:schemeClr val="accent3">
                <a:hueOff val="8437698"/>
                <a:satOff val="-12660"/>
                <a:lumOff val="-2059"/>
                <a:alphaOff val="0"/>
                <a:shade val="94000"/>
                <a:satMod val="135000"/>
              </a:schemeClr>
            </a:gs>
          </a:gsLst>
          <a:lin ang="16200000" scaled="0"/>
        </a:gradFill>
        <a:ln w="9525" cap="flat" cmpd="sng" algn="ctr">
          <a:solidFill>
            <a:schemeClr val="accent3">
              <a:hueOff val="8437698"/>
              <a:satOff val="-12660"/>
              <a:lumOff val="-2059"/>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4</a:t>
          </a:r>
          <a:endParaRPr lang="fr-FR" sz="4000" b="1" kern="1200"/>
        </a:p>
      </dsp:txBody>
      <dsp:txXfrm rot="-5400000">
        <a:off x="2" y="4445801"/>
        <a:ext cx="999757" cy="428468"/>
      </dsp:txXfrm>
    </dsp:sp>
    <dsp:sp modelId="{79925444-AD10-4A8C-B872-85049F03E743}">
      <dsp:nvSpPr>
        <dsp:cNvPr id="0" name=""/>
        <dsp:cNvSpPr/>
      </dsp:nvSpPr>
      <dsp:spPr>
        <a:xfrm rot="5400000">
          <a:off x="3888569" y="1057111"/>
          <a:ext cx="928346" cy="6705969"/>
        </a:xfrm>
        <a:prstGeom prst="round2SameRect">
          <a:avLst/>
        </a:prstGeom>
        <a:solidFill>
          <a:schemeClr val="lt1">
            <a:alpha val="90000"/>
            <a:hueOff val="0"/>
            <a:satOff val="0"/>
            <a:lumOff val="0"/>
            <a:alphaOff val="0"/>
          </a:schemeClr>
        </a:solidFill>
        <a:ln w="9525" cap="flat" cmpd="sng" algn="ctr">
          <a:solidFill>
            <a:schemeClr val="accent3">
              <a:hueOff val="8437698"/>
              <a:satOff val="-12660"/>
              <a:lumOff val="-2059"/>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t> Sélection du grade de l'agent ou de sa catégorie de rémunération :</a:t>
          </a:r>
        </a:p>
        <a:p>
          <a:pPr marL="228600" lvl="2" indent="-114300" algn="l" defTabSz="533400">
            <a:lnSpc>
              <a:spcPct val="90000"/>
            </a:lnSpc>
            <a:spcBef>
              <a:spcPct val="0"/>
            </a:spcBef>
            <a:spcAft>
              <a:spcPct val="15000"/>
            </a:spcAft>
            <a:buChar char="•"/>
          </a:pPr>
          <a:r>
            <a:rPr lang="fr-FR" sz="1200" kern="1200"/>
            <a:t> Parmi les </a:t>
          </a:r>
          <a:r>
            <a:rPr lang="fr-FR" sz="1200" b="1" kern="1200"/>
            <a:t>12</a:t>
          </a:r>
          <a:r>
            <a:rPr lang="fr-FR" sz="1200" kern="1200"/>
            <a:t> </a:t>
          </a:r>
          <a:r>
            <a:rPr lang="fr-FR" sz="1200" b="1" i="1" kern="1200">
              <a:solidFill>
                <a:schemeClr val="accent1"/>
              </a:solidFill>
            </a:rPr>
            <a:t>Principaux Grades </a:t>
          </a:r>
          <a:r>
            <a:rPr lang="fr-FR" sz="1200" kern="1200"/>
            <a:t>(représentant + de 90% des départs en EP FMEP)</a:t>
          </a:r>
        </a:p>
        <a:p>
          <a:pPr marL="228600" lvl="2" indent="-114300" algn="l" defTabSz="533400">
            <a:lnSpc>
              <a:spcPct val="90000"/>
            </a:lnSpc>
            <a:spcBef>
              <a:spcPct val="0"/>
            </a:spcBef>
            <a:spcAft>
              <a:spcPct val="15000"/>
            </a:spcAft>
            <a:buChar char="•"/>
          </a:pPr>
          <a:r>
            <a:rPr lang="fr-FR" sz="1200" kern="1200"/>
            <a:t> Ou parmi les </a:t>
          </a:r>
          <a:r>
            <a:rPr lang="fr-FR" sz="1200" b="1" kern="1200"/>
            <a:t>3</a:t>
          </a:r>
          <a:r>
            <a:rPr lang="fr-FR" sz="1200" kern="1200"/>
            <a:t> catégories de rémunération (A, B, C) pour les </a:t>
          </a:r>
          <a:r>
            <a:rPr lang="fr-FR" sz="1200" b="1" i="1" kern="1200">
              <a:solidFill>
                <a:schemeClr val="accent1"/>
              </a:solidFill>
            </a:rPr>
            <a:t>Autres Grades non listés</a:t>
          </a:r>
        </a:p>
      </dsp:txBody>
      <dsp:txXfrm rot="-5400000">
        <a:off x="999758" y="3991240"/>
        <a:ext cx="6660651" cy="837710"/>
      </dsp:txXfrm>
    </dsp:sp>
    <dsp:sp modelId="{3F67DAC8-8BFB-4117-B05F-7155967EABDE}">
      <dsp:nvSpPr>
        <dsp:cNvPr id="0" name=""/>
        <dsp:cNvSpPr/>
      </dsp:nvSpPr>
      <dsp:spPr>
        <a:xfrm rot="5400000">
          <a:off x="-214233" y="5474060"/>
          <a:ext cx="1428225" cy="999757"/>
        </a:xfrm>
        <a:prstGeom prst="chevron">
          <a:avLst/>
        </a:prstGeom>
        <a:gradFill rotWithShape="0">
          <a:gsLst>
            <a:gs pos="0">
              <a:schemeClr val="accent3">
                <a:hueOff val="11250264"/>
                <a:satOff val="-16880"/>
                <a:lumOff val="-2745"/>
                <a:alphaOff val="0"/>
                <a:shade val="51000"/>
                <a:satMod val="130000"/>
              </a:schemeClr>
            </a:gs>
            <a:gs pos="80000">
              <a:schemeClr val="accent3">
                <a:hueOff val="11250264"/>
                <a:satOff val="-16880"/>
                <a:lumOff val="-2745"/>
                <a:alphaOff val="0"/>
                <a:shade val="93000"/>
                <a:satMod val="130000"/>
              </a:schemeClr>
            </a:gs>
            <a:gs pos="100000">
              <a:schemeClr val="accent3">
                <a:hueOff val="11250264"/>
                <a:satOff val="-16880"/>
                <a:lumOff val="-2745"/>
                <a:alphaOff val="0"/>
                <a:shade val="94000"/>
                <a:satMod val="135000"/>
              </a:schemeClr>
            </a:gs>
          </a:gsLst>
          <a:lin ang="16200000" scaled="0"/>
        </a:gradFill>
        <a:ln w="9525" cap="flat" cmpd="sng" algn="ctr">
          <a:solidFill>
            <a:schemeClr val="accent3">
              <a:hueOff val="11250264"/>
              <a:satOff val="-16880"/>
              <a:lumOff val="-2745"/>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5</a:t>
          </a:r>
        </a:p>
      </dsp:txBody>
      <dsp:txXfrm rot="-5400000">
        <a:off x="2" y="5759705"/>
        <a:ext cx="999757" cy="428468"/>
      </dsp:txXfrm>
    </dsp:sp>
    <dsp:sp modelId="{92D6D2D4-E44A-410C-8ED5-43447928F5BD}">
      <dsp:nvSpPr>
        <dsp:cNvPr id="0" name=""/>
        <dsp:cNvSpPr/>
      </dsp:nvSpPr>
      <dsp:spPr>
        <a:xfrm rot="5400000">
          <a:off x="3888569" y="2371015"/>
          <a:ext cx="928346" cy="6705969"/>
        </a:xfrm>
        <a:prstGeom prst="round2SameRect">
          <a:avLst/>
        </a:prstGeom>
        <a:solidFill>
          <a:schemeClr val="lt1">
            <a:alpha val="90000"/>
            <a:hueOff val="0"/>
            <a:satOff val="0"/>
            <a:lumOff val="0"/>
            <a:alphaOff val="0"/>
          </a:schemeClr>
        </a:solidFill>
        <a:ln w="9525" cap="flat" cmpd="sng" algn="ctr">
          <a:solidFill>
            <a:schemeClr val="accent3">
              <a:hueOff val="11250264"/>
              <a:satOff val="-16880"/>
              <a:lumOff val="-2745"/>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t> Calcul automatique des salaires </a:t>
          </a:r>
          <a:endParaRPr lang="fr-FR" sz="1200" kern="1200"/>
        </a:p>
      </dsp:txBody>
      <dsp:txXfrm rot="-5400000">
        <a:off x="999758" y="5305144"/>
        <a:ext cx="6660651" cy="837710"/>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620CE46-FD91-48F3-A54F-AC44FBCADF06}">
      <dsp:nvSpPr>
        <dsp:cNvPr id="0" name=""/>
        <dsp:cNvSpPr/>
      </dsp:nvSpPr>
      <dsp:spPr>
        <a:xfrm rot="5400000">
          <a:off x="-199799" y="200669"/>
          <a:ext cx="1331998" cy="932399"/>
        </a:xfrm>
        <a:prstGeom prst="chevron">
          <a:avLst/>
        </a:prstGeom>
        <a:gradFill rotWithShape="0">
          <a:gsLst>
            <a:gs pos="0">
              <a:schemeClr val="accent3">
                <a:hueOff val="0"/>
                <a:satOff val="0"/>
                <a:lumOff val="0"/>
                <a:alphaOff val="0"/>
                <a:shade val="51000"/>
                <a:satMod val="130000"/>
              </a:schemeClr>
            </a:gs>
            <a:gs pos="80000">
              <a:schemeClr val="accent3">
                <a:hueOff val="0"/>
                <a:satOff val="0"/>
                <a:lumOff val="0"/>
                <a:alphaOff val="0"/>
                <a:shade val="93000"/>
                <a:satMod val="130000"/>
              </a:schemeClr>
            </a:gs>
            <a:gs pos="100000">
              <a:schemeClr val="accent3">
                <a:hueOff val="0"/>
                <a:satOff val="0"/>
                <a:lumOff val="0"/>
                <a:alphaOff val="0"/>
                <a:shade val="94000"/>
                <a:satMod val="135000"/>
              </a:schemeClr>
            </a:gs>
          </a:gsLst>
          <a:lin ang="16200000" scaled="0"/>
        </a:gradFill>
        <a:ln w="9525" cap="flat" cmpd="sng" algn="ctr">
          <a:solidFill>
            <a:schemeClr val="accent3">
              <a:hueOff val="0"/>
              <a:satOff val="0"/>
              <a:lumOff val="0"/>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15240" tIns="15240" rIns="15240" bIns="15240" numCol="1" spcCol="1270" anchor="t" anchorCtr="0">
          <a:noAutofit/>
        </a:bodyPr>
        <a:lstStyle/>
        <a:p>
          <a:pPr marL="0" lvl="0" indent="0" algn="ctr" defTabSz="1066800">
            <a:lnSpc>
              <a:spcPct val="90000"/>
            </a:lnSpc>
            <a:spcBef>
              <a:spcPct val="0"/>
            </a:spcBef>
            <a:spcAft>
              <a:spcPct val="35000"/>
            </a:spcAft>
            <a:buNone/>
          </a:pPr>
          <a:r>
            <a:rPr lang="fr-FR" sz="2400" b="0" kern="1200">
              <a:latin typeface="Tw Cen MT Condensed Extra Bold" panose="020B0803020202020204" pitchFamily="34" charset="0"/>
            </a:rPr>
            <a:t>1</a:t>
          </a:r>
        </a:p>
      </dsp:txBody>
      <dsp:txXfrm rot="-5400000">
        <a:off x="1" y="467070"/>
        <a:ext cx="932399" cy="399599"/>
      </dsp:txXfrm>
    </dsp:sp>
    <dsp:sp modelId="{E52B1864-E74F-4AEC-B3A2-000CBFCC1621}">
      <dsp:nvSpPr>
        <dsp:cNvPr id="0" name=""/>
        <dsp:cNvSpPr/>
      </dsp:nvSpPr>
      <dsp:spPr>
        <a:xfrm rot="5400000">
          <a:off x="2310833" y="-1378434"/>
          <a:ext cx="865799" cy="3622668"/>
        </a:xfrm>
        <a:prstGeom prst="round2SameRect">
          <a:avLst/>
        </a:prstGeom>
        <a:solidFill>
          <a:schemeClr val="lt1">
            <a:alpha val="90000"/>
            <a:hueOff val="0"/>
            <a:satOff val="0"/>
            <a:lumOff val="0"/>
            <a:alphaOff val="0"/>
          </a:schemeClr>
        </a:solidFill>
        <a:ln w="9525" cap="flat" cmpd="sng" algn="ctr">
          <a:solidFill>
            <a:schemeClr val="accent3">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64008" tIns="5715" rIns="5715" bIns="5715" numCol="1" spcCol="1270" anchor="ctr" anchorCtr="0">
          <a:noAutofit/>
        </a:bodyPr>
        <a:lstStyle/>
        <a:p>
          <a:pPr marL="57150" lvl="1" indent="-57150" algn="l" defTabSz="400050">
            <a:lnSpc>
              <a:spcPct val="90000"/>
            </a:lnSpc>
            <a:spcBef>
              <a:spcPct val="0"/>
            </a:spcBef>
            <a:spcAft>
              <a:spcPct val="15000"/>
            </a:spcAft>
            <a:buChar char="•"/>
          </a:pPr>
          <a:r>
            <a:rPr lang="fr-FR" sz="900" b="1" kern="1200"/>
            <a:t> Saisie du montant des frais de formation à rembourser à l'organisme</a:t>
          </a:r>
          <a:endParaRPr lang="fr-FR" sz="900" b="0" kern="1200">
            <a:latin typeface="+mn-lt"/>
          </a:endParaRPr>
        </a:p>
        <a:p>
          <a:pPr marL="114300" lvl="2" indent="-57150" algn="l" defTabSz="400050">
            <a:lnSpc>
              <a:spcPct val="90000"/>
            </a:lnSpc>
            <a:spcBef>
              <a:spcPct val="0"/>
            </a:spcBef>
            <a:spcAft>
              <a:spcPct val="15000"/>
            </a:spcAft>
            <a:buChar char="•"/>
          </a:pPr>
          <a:r>
            <a:rPr lang="fr-FR" sz="900" b="0" kern="1200">
              <a:latin typeface="+mn-lt"/>
            </a:rPr>
            <a:t> Montant correspondant au devis (à joindre à la demande)</a:t>
          </a:r>
        </a:p>
      </dsp:txBody>
      <dsp:txXfrm rot="-5400000">
        <a:off x="932399" y="42265"/>
        <a:ext cx="3580403" cy="781269"/>
      </dsp:txXfrm>
    </dsp:sp>
    <dsp:sp modelId="{5AC2748C-321B-4D46-9EAF-56048E5DB915}">
      <dsp:nvSpPr>
        <dsp:cNvPr id="0" name=""/>
        <dsp:cNvSpPr/>
      </dsp:nvSpPr>
      <dsp:spPr>
        <a:xfrm rot="5400000">
          <a:off x="-199799" y="1230825"/>
          <a:ext cx="1331998" cy="932399"/>
        </a:xfrm>
        <a:prstGeom prst="chevron">
          <a:avLst/>
        </a:prstGeom>
        <a:gradFill rotWithShape="0">
          <a:gsLst>
            <a:gs pos="0">
              <a:schemeClr val="accent3">
                <a:hueOff val="11250264"/>
                <a:satOff val="-16880"/>
                <a:lumOff val="-2745"/>
                <a:alphaOff val="0"/>
                <a:shade val="51000"/>
                <a:satMod val="130000"/>
              </a:schemeClr>
            </a:gs>
            <a:gs pos="80000">
              <a:schemeClr val="accent3">
                <a:hueOff val="11250264"/>
                <a:satOff val="-16880"/>
                <a:lumOff val="-2745"/>
                <a:alphaOff val="0"/>
                <a:shade val="93000"/>
                <a:satMod val="130000"/>
              </a:schemeClr>
            </a:gs>
            <a:gs pos="100000">
              <a:schemeClr val="accent3">
                <a:hueOff val="11250264"/>
                <a:satOff val="-16880"/>
                <a:lumOff val="-2745"/>
                <a:alphaOff val="0"/>
                <a:shade val="94000"/>
                <a:satMod val="135000"/>
              </a:schemeClr>
            </a:gs>
          </a:gsLst>
          <a:lin ang="16200000" scaled="0"/>
        </a:gradFill>
        <a:ln w="9525" cap="flat" cmpd="sng" algn="ctr">
          <a:solidFill>
            <a:schemeClr val="accent3">
              <a:hueOff val="11250264"/>
              <a:satOff val="-16880"/>
              <a:lumOff val="-2745"/>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15240" tIns="15240" rIns="15240" bIns="15240" numCol="1" spcCol="1270" anchor="ctr" anchorCtr="0">
          <a:noAutofit/>
        </a:bodyPr>
        <a:lstStyle/>
        <a:p>
          <a:pPr marL="0" lvl="0" indent="0" algn="ctr" defTabSz="1066800">
            <a:lnSpc>
              <a:spcPct val="90000"/>
            </a:lnSpc>
            <a:spcBef>
              <a:spcPct val="0"/>
            </a:spcBef>
            <a:spcAft>
              <a:spcPct val="35000"/>
            </a:spcAft>
            <a:buNone/>
          </a:pPr>
          <a:r>
            <a:rPr lang="fr-FR" sz="2400" b="0" kern="1200">
              <a:latin typeface="Tw Cen MT Condensed Extra Bold" panose="020B0803020202020204" pitchFamily="34" charset="0"/>
            </a:rPr>
            <a:t>2</a:t>
          </a:r>
          <a:endParaRPr lang="fr-FR" sz="2400" b="0" kern="1200">
            <a:latin typeface="+mn-lt"/>
          </a:endParaRPr>
        </a:p>
      </dsp:txBody>
      <dsp:txXfrm rot="-5400000">
        <a:off x="1" y="1497226"/>
        <a:ext cx="932399" cy="399599"/>
      </dsp:txXfrm>
    </dsp:sp>
    <dsp:sp modelId="{3BBC7223-7A70-41C0-A5DC-4FECE640656B}">
      <dsp:nvSpPr>
        <dsp:cNvPr id="0" name=""/>
        <dsp:cNvSpPr/>
      </dsp:nvSpPr>
      <dsp:spPr>
        <a:xfrm rot="5400000">
          <a:off x="2310833" y="-347409"/>
          <a:ext cx="865799" cy="3622668"/>
        </a:xfrm>
        <a:prstGeom prst="round2SameRect">
          <a:avLst/>
        </a:prstGeom>
        <a:solidFill>
          <a:schemeClr val="lt1">
            <a:alpha val="90000"/>
            <a:hueOff val="0"/>
            <a:satOff val="0"/>
            <a:lumOff val="0"/>
            <a:alphaOff val="0"/>
          </a:schemeClr>
        </a:solidFill>
        <a:ln w="9525" cap="flat" cmpd="sng" algn="ctr">
          <a:solidFill>
            <a:schemeClr val="accent3">
              <a:hueOff val="11250264"/>
              <a:satOff val="-16880"/>
              <a:lumOff val="-2745"/>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64008" tIns="5715" rIns="5715" bIns="5715" numCol="1" spcCol="1270" anchor="ctr" anchorCtr="0">
          <a:noAutofit/>
        </a:bodyPr>
        <a:lstStyle/>
        <a:p>
          <a:pPr marL="57150" lvl="1" indent="-57150" algn="l" defTabSz="400050">
            <a:lnSpc>
              <a:spcPct val="90000"/>
            </a:lnSpc>
            <a:spcBef>
              <a:spcPct val="0"/>
            </a:spcBef>
            <a:spcAft>
              <a:spcPct val="15000"/>
            </a:spcAft>
            <a:buChar char="•"/>
          </a:pPr>
          <a:r>
            <a:rPr lang="fr-FR" sz="900" b="1" kern="1200">
              <a:latin typeface="+mn-lt"/>
            </a:rPr>
            <a:t> Saisie du montant total des frais d'inscription prévus</a:t>
          </a:r>
        </a:p>
      </dsp:txBody>
      <dsp:txXfrm rot="-5400000">
        <a:off x="932399" y="1073290"/>
        <a:ext cx="3580403" cy="781269"/>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4">
  <dgm:title val=""/>
  <dgm:desc val=""/>
  <dgm:catLst>
    <dgm:cat type="simple" pri="104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3">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2D4">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2">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4">
  <dgm:title val=""/>
  <dgm:desc val=""/>
  <dgm:catLst>
    <dgm:cat type="simple" pri="104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3">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2D4">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2">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diagramQuickStyle" Target="../diagrams/quickStyle1.xml"/><Relationship Id="rId7" Type="http://schemas.openxmlformats.org/officeDocument/2006/relationships/image" Target="../media/image5.png"/><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4.png"/><Relationship Id="rId5" Type="http://schemas.microsoft.com/office/2007/relationships/diagramDrawing" Target="../diagrams/drawing1.xml"/><Relationship Id="rId10" Type="http://schemas.openxmlformats.org/officeDocument/2006/relationships/image" Target="cid:image001.png@01D9EFE3.6E3F5800" TargetMode="External"/><Relationship Id="rId4" Type="http://schemas.openxmlformats.org/officeDocument/2006/relationships/diagramColors" Target="../diagrams/colors1.xml"/><Relationship Id="rId9" Type="http://schemas.openxmlformats.org/officeDocument/2006/relationships/image" Target="../media/image7.png"/></Relationships>
</file>

<file path=xl/drawings/_rels/drawing4.xml.rels><?xml version="1.0" encoding="UTF-8" standalone="yes"?>
<Relationships xmlns="http://schemas.openxmlformats.org/package/2006/relationships"><Relationship Id="rId3" Type="http://schemas.openxmlformats.org/officeDocument/2006/relationships/diagramQuickStyle" Target="../diagrams/quickStyle2.xml"/><Relationship Id="rId7" Type="http://schemas.openxmlformats.org/officeDocument/2006/relationships/image" Target="../media/image9.png"/><Relationship Id="rId2" Type="http://schemas.openxmlformats.org/officeDocument/2006/relationships/diagramLayout" Target="../diagrams/layout2.xml"/><Relationship Id="rId1" Type="http://schemas.openxmlformats.org/officeDocument/2006/relationships/diagramData" Target="../diagrams/data2.xml"/><Relationship Id="rId6" Type="http://schemas.openxmlformats.org/officeDocument/2006/relationships/image" Target="../media/image8.png"/><Relationship Id="rId5" Type="http://schemas.microsoft.com/office/2007/relationships/diagramDrawing" Target="../diagrams/drawing2.xml"/><Relationship Id="rId4" Type="http://schemas.openxmlformats.org/officeDocument/2006/relationships/diagramColors" Target="../diagrams/colors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0.wmf"/></Relationships>
</file>

<file path=xl/drawings/drawing1.xml><?xml version="1.0" encoding="utf-8"?>
<xdr:wsDr xmlns:xdr="http://schemas.openxmlformats.org/drawingml/2006/spreadsheetDrawing" xmlns:a="http://schemas.openxmlformats.org/drawingml/2006/main">
  <xdr:twoCellAnchor>
    <xdr:from>
      <xdr:col>9</xdr:col>
      <xdr:colOff>1811068</xdr:colOff>
      <xdr:row>2</xdr:row>
      <xdr:rowOff>104668</xdr:rowOff>
    </xdr:from>
    <xdr:to>
      <xdr:col>11</xdr:col>
      <xdr:colOff>850973</xdr:colOff>
      <xdr:row>6</xdr:row>
      <xdr:rowOff>109374</xdr:rowOff>
    </xdr:to>
    <xdr:sp macro="" textlink="">
      <xdr:nvSpPr>
        <xdr:cNvPr id="2" name="ZoneTexte 1">
          <a:extLst>
            <a:ext uri="{FF2B5EF4-FFF2-40B4-BE49-F238E27FC236}">
              <a16:creationId xmlns:a16="http://schemas.microsoft.com/office/drawing/2014/main" id="{00000000-0008-0000-0000-000002000000}"/>
            </a:ext>
          </a:extLst>
        </xdr:cNvPr>
        <xdr:cNvSpPr txBox="1"/>
      </xdr:nvSpPr>
      <xdr:spPr>
        <a:xfrm rot="20734697">
          <a:off x="8245735" y="422168"/>
          <a:ext cx="2193738" cy="639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lang="fr-FR" sz="8000">
              <a:solidFill>
                <a:srgbClr val="183264"/>
              </a:solidFill>
            </a:rPr>
            <a:t>E</a:t>
          </a:r>
        </a:p>
      </xdr:txBody>
    </xdr:sp>
    <xdr:clientData/>
  </xdr:twoCellAnchor>
  <xdr:twoCellAnchor>
    <xdr:from>
      <xdr:col>2</xdr:col>
      <xdr:colOff>615463</xdr:colOff>
      <xdr:row>5</xdr:row>
      <xdr:rowOff>49299</xdr:rowOff>
    </xdr:from>
    <xdr:to>
      <xdr:col>10</xdr:col>
      <xdr:colOff>7327</xdr:colOff>
      <xdr:row>9</xdr:row>
      <xdr:rowOff>196755</xdr:rowOff>
    </xdr:to>
    <xdr:sp macro="" textlink="">
      <xdr:nvSpPr>
        <xdr:cNvPr id="4" name="ZoneTexte 3">
          <a:extLst>
            <a:ext uri="{FF2B5EF4-FFF2-40B4-BE49-F238E27FC236}">
              <a16:creationId xmlns:a16="http://schemas.microsoft.com/office/drawing/2014/main" id="{00000000-0008-0000-0000-000004000000}"/>
            </a:ext>
          </a:extLst>
        </xdr:cNvPr>
        <xdr:cNvSpPr txBox="1"/>
      </xdr:nvSpPr>
      <xdr:spPr>
        <a:xfrm>
          <a:off x="1567963" y="1177645"/>
          <a:ext cx="5487864" cy="792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DEMANDE DE PRISE EN CHARGE </a:t>
          </a:r>
        </a:p>
        <a:p>
          <a:pPr algn="ct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FMEP / FQ</a:t>
          </a:r>
          <a:r>
            <a:rPr lang="fr-FR" sz="2200" b="1" baseline="0">
              <a:solidFill>
                <a:srgbClr val="183264"/>
              </a:solidFill>
              <a:latin typeface="Tahoma" panose="020B0604030504040204" pitchFamily="34" charset="0"/>
              <a:ea typeface="Tahoma" panose="020B0604030504040204" pitchFamily="34" charset="0"/>
              <a:cs typeface="Tahoma" panose="020B0604030504040204" pitchFamily="34" charset="0"/>
            </a:rPr>
            <a:t> &amp; CPF</a:t>
          </a:r>
          <a:endParaRPr lang="fr-FR" sz="2200" b="1">
            <a:solidFill>
              <a:srgbClr val="183264"/>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10</xdr:col>
      <xdr:colOff>221720</xdr:colOff>
      <xdr:row>7</xdr:row>
      <xdr:rowOff>77787</xdr:rowOff>
    </xdr:from>
    <xdr:to>
      <xdr:col>11</xdr:col>
      <xdr:colOff>920750</xdr:colOff>
      <xdr:row>11</xdr:row>
      <xdr:rowOff>74083</xdr:rowOff>
    </xdr:to>
    <xdr:sp macro="" textlink="">
      <xdr:nvSpPr>
        <xdr:cNvPr id="8" name="ZoneTexte 7">
          <a:extLst>
            <a:ext uri="{FF2B5EF4-FFF2-40B4-BE49-F238E27FC236}">
              <a16:creationId xmlns:a16="http://schemas.microsoft.com/office/drawing/2014/main" id="{00000000-0008-0000-0000-000008000000}"/>
            </a:ext>
          </a:extLst>
        </xdr:cNvPr>
        <xdr:cNvSpPr txBox="1"/>
      </xdr:nvSpPr>
      <xdr:spPr>
        <a:xfrm>
          <a:off x="8011053" y="1189037"/>
          <a:ext cx="1524530" cy="948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fr-FR" sz="2500" b="1">
              <a:solidFill>
                <a:srgbClr val="1CAD84"/>
              </a:solidFill>
              <a:effectLst>
                <a:outerShdw blurRad="12700" dist="38100" dir="2700000" algn="tl" rotWithShape="0">
                  <a:schemeClr val="bg1">
                    <a:lumMod val="50000"/>
                  </a:schemeClr>
                </a:outerShdw>
              </a:effectLst>
              <a:latin typeface="+mn-lt"/>
              <a:ea typeface="+mn-ea"/>
              <a:cs typeface="+mn-cs"/>
            </a:rPr>
            <a:t>CURSUS </a:t>
          </a:r>
          <a:endParaRPr lang="fr-FR" sz="2500">
            <a:solidFill>
              <a:srgbClr val="1CAD84"/>
            </a:solidFill>
            <a:effectLst/>
          </a:endParaRPr>
        </a:p>
        <a:p>
          <a:pPr algn="r"/>
          <a:r>
            <a:rPr lang="fr-FR" sz="2500" b="1" baseline="0">
              <a:solidFill>
                <a:srgbClr val="1CAD84"/>
              </a:solidFill>
              <a:effectLst>
                <a:outerShdw blurRad="12700" dist="38100" dir="2700000" algn="tl" rotWithShape="0">
                  <a:schemeClr val="bg1">
                    <a:lumMod val="50000"/>
                  </a:schemeClr>
                </a:outerShdw>
              </a:effectLst>
              <a:latin typeface="+mn-lt"/>
              <a:ea typeface="+mn-ea"/>
              <a:cs typeface="+mn-cs"/>
            </a:rPr>
            <a:t>COMPLET</a:t>
          </a:r>
          <a:endParaRPr lang="fr-FR" sz="2500">
            <a:solidFill>
              <a:srgbClr val="1CAD84"/>
            </a:solidFill>
            <a:effectLst/>
          </a:endParaRPr>
        </a:p>
      </xdr:txBody>
    </xdr:sp>
    <xdr:clientData/>
  </xdr:twoCellAnchor>
  <xdr:twoCellAnchor editAs="oneCell">
    <xdr:from>
      <xdr:col>0</xdr:col>
      <xdr:colOff>9525</xdr:colOff>
      <xdr:row>0</xdr:row>
      <xdr:rowOff>0</xdr:rowOff>
    </xdr:from>
    <xdr:to>
      <xdr:col>4</xdr:col>
      <xdr:colOff>658896</xdr:colOff>
      <xdr:row>4</xdr:row>
      <xdr:rowOff>66675</xdr:rowOff>
    </xdr:to>
    <xdr:pic>
      <xdr:nvPicPr>
        <xdr:cNvPr id="9" name="Image 1">
          <a:extLst>
            <a:ext uri="{FF2B5EF4-FFF2-40B4-BE49-F238E27FC236}">
              <a16:creationId xmlns:a16="http://schemas.microsoft.com/office/drawing/2014/main" id="{00000000-0008-0000-0000-000009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2590" b="42748"/>
        <a:stretch/>
      </xdr:blipFill>
      <xdr:spPr bwMode="auto">
        <a:xfrm>
          <a:off x="9525" y="0"/>
          <a:ext cx="3125871"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82153</xdr:colOff>
      <xdr:row>3</xdr:row>
      <xdr:rowOff>146347</xdr:rowOff>
    </xdr:from>
    <xdr:to>
      <xdr:col>11</xdr:col>
      <xdr:colOff>735194</xdr:colOff>
      <xdr:row>8</xdr:row>
      <xdr:rowOff>13341</xdr:rowOff>
    </xdr:to>
    <xdr:sp macro="" textlink="">
      <xdr:nvSpPr>
        <xdr:cNvPr id="10" name="ZoneTexte 9">
          <a:extLst>
            <a:ext uri="{FF2B5EF4-FFF2-40B4-BE49-F238E27FC236}">
              <a16:creationId xmlns:a16="http://schemas.microsoft.com/office/drawing/2014/main" id="{00000000-0008-0000-0000-00000A000000}"/>
            </a:ext>
          </a:extLst>
        </xdr:cNvPr>
        <xdr:cNvSpPr txBox="1"/>
      </xdr:nvSpPr>
      <xdr:spPr>
        <a:xfrm rot="264215">
          <a:off x="8845153" y="622597"/>
          <a:ext cx="1478541" cy="660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lang="fr-FR" sz="8000">
              <a:solidFill>
                <a:srgbClr val="8A3E98"/>
              </a:solidFill>
            </a:rPr>
            <a:t>P</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490864</xdr:colOff>
      <xdr:row>1</xdr:row>
      <xdr:rowOff>58376</xdr:rowOff>
    </xdr:from>
    <xdr:to>
      <xdr:col>6</xdr:col>
      <xdr:colOff>1180386</xdr:colOff>
      <xdr:row>8</xdr:row>
      <xdr:rowOff>47347</xdr:rowOff>
    </xdr:to>
    <xdr:sp macro="" textlink="">
      <xdr:nvSpPr>
        <xdr:cNvPr id="44" name="ZoneTexte 43">
          <a:extLst>
            <a:ext uri="{FF2B5EF4-FFF2-40B4-BE49-F238E27FC236}">
              <a16:creationId xmlns:a16="http://schemas.microsoft.com/office/drawing/2014/main" id="{00000000-0008-0000-0100-00002C000000}"/>
            </a:ext>
          </a:extLst>
        </xdr:cNvPr>
        <xdr:cNvSpPr txBox="1"/>
      </xdr:nvSpPr>
      <xdr:spPr>
        <a:xfrm rot="20734697">
          <a:off x="7282189" y="220301"/>
          <a:ext cx="689522" cy="11224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lang="fr-FR" sz="8000">
              <a:solidFill>
                <a:srgbClr val="183264"/>
              </a:solidFill>
            </a:rPr>
            <a:t>E</a:t>
          </a:r>
        </a:p>
      </xdr:txBody>
    </xdr:sp>
    <xdr:clientData/>
  </xdr:twoCellAnchor>
  <xdr:twoCellAnchor editAs="oneCell">
    <xdr:from>
      <xdr:col>0</xdr:col>
      <xdr:colOff>72858</xdr:colOff>
      <xdr:row>5</xdr:row>
      <xdr:rowOff>12636</xdr:rowOff>
    </xdr:from>
    <xdr:to>
      <xdr:col>1</xdr:col>
      <xdr:colOff>465409</xdr:colOff>
      <xdr:row>9</xdr:row>
      <xdr:rowOff>76626</xdr:rowOff>
    </xdr:to>
    <xdr:pic>
      <xdr:nvPicPr>
        <xdr:cNvPr id="6" name="Imag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a:stretch>
          <a:fillRect/>
        </a:stretch>
      </xdr:blipFill>
      <xdr:spPr>
        <a:xfrm>
          <a:off x="72858" y="822261"/>
          <a:ext cx="602101" cy="711690"/>
        </a:xfrm>
        <a:prstGeom prst="rect">
          <a:avLst/>
        </a:prstGeom>
        <a:ln>
          <a:noFill/>
        </a:ln>
        <a:effectLst>
          <a:outerShdw blurRad="190500" algn="tl" rotWithShape="0">
            <a:srgbClr val="000000">
              <a:alpha val="70000"/>
            </a:srgbClr>
          </a:outerShdw>
        </a:effectLst>
      </xdr:spPr>
    </xdr:pic>
    <xdr:clientData/>
  </xdr:twoCellAnchor>
  <xdr:twoCellAnchor>
    <xdr:from>
      <xdr:col>2</xdr:col>
      <xdr:colOff>487974</xdr:colOff>
      <xdr:row>5</xdr:row>
      <xdr:rowOff>76748</xdr:rowOff>
    </xdr:from>
    <xdr:to>
      <xdr:col>6</xdr:col>
      <xdr:colOff>707781</xdr:colOff>
      <xdr:row>10</xdr:row>
      <xdr:rowOff>70339</xdr:rowOff>
    </xdr:to>
    <xdr:sp macro="" textlink="">
      <xdr:nvSpPr>
        <xdr:cNvPr id="9" name="ZoneTexte 8">
          <a:extLst>
            <a:ext uri="{FF2B5EF4-FFF2-40B4-BE49-F238E27FC236}">
              <a16:creationId xmlns:a16="http://schemas.microsoft.com/office/drawing/2014/main" id="{00000000-0008-0000-0100-000009000000}"/>
            </a:ext>
          </a:extLst>
        </xdr:cNvPr>
        <xdr:cNvSpPr txBox="1"/>
      </xdr:nvSpPr>
      <xdr:spPr>
        <a:xfrm>
          <a:off x="1802424" y="886373"/>
          <a:ext cx="5696682" cy="803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DEMANDE DE PRISE EN CHARGE </a:t>
          </a:r>
        </a:p>
        <a:p>
          <a:pPr algn="ct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FMEP /</a:t>
          </a:r>
          <a:r>
            <a:rPr lang="fr-FR" sz="2200" b="1" baseline="0">
              <a:solidFill>
                <a:srgbClr val="183264"/>
              </a:solidFill>
              <a:latin typeface="Tahoma" panose="020B0604030504040204" pitchFamily="34" charset="0"/>
              <a:ea typeface="Tahoma" panose="020B0604030504040204" pitchFamily="34" charset="0"/>
              <a:cs typeface="Tahoma" panose="020B0604030504040204" pitchFamily="34" charset="0"/>
            </a:rPr>
            <a:t> </a:t>
          </a: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FQ</a:t>
          </a:r>
          <a:r>
            <a:rPr lang="fr-FR" sz="2200" b="1" baseline="0">
              <a:solidFill>
                <a:srgbClr val="183264"/>
              </a:solidFill>
              <a:latin typeface="Tahoma" panose="020B0604030504040204" pitchFamily="34" charset="0"/>
              <a:ea typeface="Tahoma" panose="020B0604030504040204" pitchFamily="34" charset="0"/>
              <a:cs typeface="Tahoma" panose="020B0604030504040204" pitchFamily="34" charset="0"/>
            </a:rPr>
            <a:t> &amp; CPF</a:t>
          </a:r>
          <a:endParaRPr lang="fr-FR" sz="2200" b="1">
            <a:solidFill>
              <a:srgbClr val="183264"/>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2</xdr:col>
          <xdr:colOff>146050</xdr:colOff>
          <xdr:row>45</xdr:row>
          <xdr:rowOff>6350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158750</xdr:rowOff>
        </xdr:from>
        <xdr:to>
          <xdr:col>2</xdr:col>
          <xdr:colOff>146050</xdr:colOff>
          <xdr:row>46</xdr:row>
          <xdr:rowOff>177800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184150</xdr:rowOff>
        </xdr:from>
        <xdr:to>
          <xdr:col>2</xdr:col>
          <xdr:colOff>146050</xdr:colOff>
          <xdr:row>45</xdr:row>
          <xdr:rowOff>184150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158750</xdr:rowOff>
        </xdr:from>
        <xdr:to>
          <xdr:col>2</xdr:col>
          <xdr:colOff>146050</xdr:colOff>
          <xdr:row>47</xdr:row>
          <xdr:rowOff>158750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725731</xdr:colOff>
      <xdr:row>23</xdr:row>
      <xdr:rowOff>71403</xdr:rowOff>
    </xdr:from>
    <xdr:to>
      <xdr:col>6</xdr:col>
      <xdr:colOff>228827</xdr:colOff>
      <xdr:row>27</xdr:row>
      <xdr:rowOff>30012</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290062">
          <a:off x="5935906" y="4090953"/>
          <a:ext cx="1084246" cy="634884"/>
        </a:xfrm>
        <a:prstGeom prst="rect">
          <a:avLst/>
        </a:prstGeom>
      </xdr:spPr>
    </xdr:pic>
    <xdr:clientData/>
  </xdr:twoCellAnchor>
  <xdr:twoCellAnchor>
    <xdr:from>
      <xdr:col>5</xdr:col>
      <xdr:colOff>899163</xdr:colOff>
      <xdr:row>41</xdr:row>
      <xdr:rowOff>147419</xdr:rowOff>
    </xdr:from>
    <xdr:to>
      <xdr:col>8</xdr:col>
      <xdr:colOff>218489</xdr:colOff>
      <xdr:row>45</xdr:row>
      <xdr:rowOff>8207</xdr:rowOff>
    </xdr:to>
    <xdr:sp macro="" textlink="">
      <xdr:nvSpPr>
        <xdr:cNvPr id="4" name="ZoneTexte 3">
          <a:extLst>
            <a:ext uri="{FF2B5EF4-FFF2-40B4-BE49-F238E27FC236}">
              <a16:creationId xmlns:a16="http://schemas.microsoft.com/office/drawing/2014/main" id="{00000000-0008-0000-0100-000004000000}"/>
            </a:ext>
          </a:extLst>
        </xdr:cNvPr>
        <xdr:cNvSpPr txBox="1"/>
      </xdr:nvSpPr>
      <xdr:spPr>
        <a:xfrm>
          <a:off x="6109338" y="7757894"/>
          <a:ext cx="4062776" cy="622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lang="fr-FR" sz="800" b="1">
              <a:latin typeface="Arial" panose="020B0604020202020204" pitchFamily="34" charset="0"/>
              <a:cs typeface="Arial" panose="020B0604020202020204" pitchFamily="34" charset="0"/>
            </a:rPr>
            <a:t>Code RNCP CNCP de la formation à renseigner</a:t>
          </a:r>
          <a:r>
            <a:rPr lang="fr-FR" sz="800">
              <a:latin typeface="Arial" panose="020B0604020202020204" pitchFamily="34" charset="0"/>
              <a:cs typeface="Arial" panose="020B0604020202020204" pitchFamily="34" charset="0"/>
            </a:rPr>
            <a:t> </a:t>
          </a:r>
        </a:p>
        <a:p>
          <a:pPr algn="l"/>
          <a:r>
            <a:rPr lang="fr-FR" sz="800">
              <a:latin typeface="Arial" panose="020B0604020202020204" pitchFamily="34" charset="0"/>
              <a:cs typeface="Arial" panose="020B0604020202020204" pitchFamily="34" charset="0"/>
            </a:rPr>
            <a:t>Pensez à vérifer le statut d’une formation sur le Répertoire national des certifcations professionnelles (RNCP)</a:t>
          </a:r>
          <a:r>
            <a:rPr lang="fr-FR" sz="800" baseline="0">
              <a:latin typeface="Arial" panose="020B0604020202020204" pitchFamily="34" charset="0"/>
              <a:cs typeface="Arial" panose="020B0604020202020204" pitchFamily="34" charset="0"/>
            </a:rPr>
            <a:t> :</a:t>
          </a:r>
        </a:p>
      </xdr:txBody>
    </xdr:sp>
    <xdr:clientData/>
  </xdr:twoCellAnchor>
  <xdr:twoCellAnchor>
    <xdr:from>
      <xdr:col>7</xdr:col>
      <xdr:colOff>28575</xdr:colOff>
      <xdr:row>4</xdr:row>
      <xdr:rowOff>133351</xdr:rowOff>
    </xdr:from>
    <xdr:to>
      <xdr:col>8</xdr:col>
      <xdr:colOff>9525</xdr:colOff>
      <xdr:row>10</xdr:row>
      <xdr:rowOff>85725</xdr:rowOff>
    </xdr:to>
    <xdr:sp macro="" textlink="">
      <xdr:nvSpPr>
        <xdr:cNvPr id="43" name="ZoneTexte 42">
          <a:extLst>
            <a:ext uri="{FF2B5EF4-FFF2-40B4-BE49-F238E27FC236}">
              <a16:creationId xmlns:a16="http://schemas.microsoft.com/office/drawing/2014/main" id="{00000000-0008-0000-0100-00002B000000}"/>
            </a:ext>
          </a:extLst>
        </xdr:cNvPr>
        <xdr:cNvSpPr txBox="1"/>
      </xdr:nvSpPr>
      <xdr:spPr>
        <a:xfrm>
          <a:off x="8401050" y="781051"/>
          <a:ext cx="1562100" cy="923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fr-FR" sz="2500" b="1">
              <a:solidFill>
                <a:srgbClr val="1CAD84"/>
              </a:solidFill>
              <a:effectLst>
                <a:outerShdw blurRad="12700" dist="38100" dir="2700000" algn="tl" rotWithShape="0">
                  <a:schemeClr val="bg1">
                    <a:lumMod val="50000"/>
                  </a:schemeClr>
                </a:outerShdw>
              </a:effectLst>
              <a:latin typeface="+mn-lt"/>
              <a:ea typeface="+mn-ea"/>
              <a:cs typeface="+mn-cs"/>
            </a:rPr>
            <a:t>CURSUS </a:t>
          </a:r>
          <a:endParaRPr lang="fr-FR" sz="2500">
            <a:solidFill>
              <a:srgbClr val="1CAD84"/>
            </a:solidFill>
            <a:effectLst/>
          </a:endParaRPr>
        </a:p>
        <a:p>
          <a:pPr algn="r"/>
          <a:r>
            <a:rPr lang="fr-FR" sz="2500" b="1" baseline="0">
              <a:solidFill>
                <a:srgbClr val="1CAD84"/>
              </a:solidFill>
              <a:effectLst>
                <a:outerShdw blurRad="12700" dist="38100" dir="2700000" algn="tl" rotWithShape="0">
                  <a:schemeClr val="bg1">
                    <a:lumMod val="50000"/>
                  </a:schemeClr>
                </a:outerShdw>
              </a:effectLst>
              <a:latin typeface="+mn-lt"/>
              <a:ea typeface="+mn-ea"/>
              <a:cs typeface="+mn-cs"/>
            </a:rPr>
            <a:t>COMPLET</a:t>
          </a:r>
          <a:endParaRPr lang="fr-FR" sz="2500">
            <a:solidFill>
              <a:srgbClr val="1CAD84"/>
            </a:solidFill>
            <a:effectLst/>
          </a:endParaRPr>
        </a:p>
      </xdr:txBody>
    </xdr:sp>
    <xdr:clientData/>
  </xdr:twoCellAnchor>
  <xdr:twoCellAnchor editAs="oneCell">
    <xdr:from>
      <xdr:col>0</xdr:col>
      <xdr:colOff>1</xdr:colOff>
      <xdr:row>0</xdr:row>
      <xdr:rowOff>19231</xdr:rowOff>
    </xdr:from>
    <xdr:to>
      <xdr:col>2</xdr:col>
      <xdr:colOff>594361</xdr:colOff>
      <xdr:row>4</xdr:row>
      <xdr:rowOff>0</xdr:rowOff>
    </xdr:to>
    <xdr:pic>
      <xdr:nvPicPr>
        <xdr:cNvPr id="40" name="Image 1">
          <a:extLst>
            <a:ext uri="{FF2B5EF4-FFF2-40B4-BE49-F238E27FC236}">
              <a16:creationId xmlns:a16="http://schemas.microsoft.com/office/drawing/2014/main" id="{00000000-0008-0000-0100-000028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r="50161" b="38903"/>
        <a:stretch/>
      </xdr:blipFill>
      <xdr:spPr bwMode="auto">
        <a:xfrm>
          <a:off x="1" y="19231"/>
          <a:ext cx="1943100" cy="651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1013859</xdr:colOff>
      <xdr:row>1</xdr:row>
      <xdr:rowOff>72221</xdr:rowOff>
    </xdr:from>
    <xdr:to>
      <xdr:col>7</xdr:col>
      <xdr:colOff>115805</xdr:colOff>
      <xdr:row>8</xdr:row>
      <xdr:rowOff>43406</xdr:rowOff>
    </xdr:to>
    <xdr:sp macro="" textlink="">
      <xdr:nvSpPr>
        <xdr:cNvPr id="41" name="ZoneTexte 40">
          <a:extLst>
            <a:ext uri="{FF2B5EF4-FFF2-40B4-BE49-F238E27FC236}">
              <a16:creationId xmlns:a16="http://schemas.microsoft.com/office/drawing/2014/main" id="{00000000-0008-0000-0100-000029000000}"/>
            </a:ext>
          </a:extLst>
        </xdr:cNvPr>
        <xdr:cNvSpPr txBox="1"/>
      </xdr:nvSpPr>
      <xdr:spPr>
        <a:xfrm rot="264215">
          <a:off x="7805184" y="234146"/>
          <a:ext cx="683096" cy="1104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lang="fr-FR" sz="8000">
              <a:solidFill>
                <a:srgbClr val="8A3E98"/>
              </a:solidFill>
            </a:rPr>
            <a:t>P</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146050</xdr:colOff>
          <xdr:row>25</xdr:row>
          <xdr:rowOff>44450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146050</xdr:colOff>
          <xdr:row>27</xdr:row>
          <xdr:rowOff>44450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47623</xdr:colOff>
      <xdr:row>4</xdr:row>
      <xdr:rowOff>104775</xdr:rowOff>
    </xdr:from>
    <xdr:to>
      <xdr:col>9</xdr:col>
      <xdr:colOff>19050</xdr:colOff>
      <xdr:row>37</xdr:row>
      <xdr:rowOff>38099</xdr:rowOff>
    </xdr:to>
    <xdr:graphicFrame macro="">
      <xdr:nvGraphicFramePr>
        <xdr:cNvPr id="10" name="Diagramme 9">
          <a:extLst>
            <a:ext uri="{FF2B5EF4-FFF2-40B4-BE49-F238E27FC236}">
              <a16:creationId xmlns:a16="http://schemas.microsoft.com/office/drawing/2014/main" id="{00000000-0008-0000-0200-00000A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11</xdr:col>
      <xdr:colOff>533400</xdr:colOff>
      <xdr:row>38</xdr:row>
      <xdr:rowOff>95250</xdr:rowOff>
    </xdr:from>
    <xdr:to>
      <xdr:col>15</xdr:col>
      <xdr:colOff>1</xdr:colOff>
      <xdr:row>41</xdr:row>
      <xdr:rowOff>28575</xdr:rowOff>
    </xdr:to>
    <xdr:sp macro="" textlink="">
      <xdr:nvSpPr>
        <xdr:cNvPr id="23" name="Arrondir un rectangle avec un coin du même côté 22">
          <a:extLst>
            <a:ext uri="{FF2B5EF4-FFF2-40B4-BE49-F238E27FC236}">
              <a16:creationId xmlns:a16="http://schemas.microsoft.com/office/drawing/2014/main" id="{00000000-0008-0000-0200-000017000000}"/>
            </a:ext>
          </a:extLst>
        </xdr:cNvPr>
        <xdr:cNvSpPr/>
      </xdr:nvSpPr>
      <xdr:spPr>
        <a:xfrm>
          <a:off x="9134475" y="7848600"/>
          <a:ext cx="4191001" cy="476250"/>
        </a:xfrm>
        <a:prstGeom prst="round2Same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ctr"/>
          <a:r>
            <a:rPr lang="fr-FR" sz="1100" b="1" i="0">
              <a:solidFill>
                <a:schemeClr val="dk1"/>
              </a:solidFill>
              <a:effectLst/>
              <a:latin typeface="+mn-lt"/>
              <a:ea typeface="+mn-ea"/>
              <a:cs typeface="+mn-cs"/>
            </a:rPr>
            <a:t>3 forfaits frais de traitement par catégorie de rémunération (A, B,</a:t>
          </a:r>
          <a:r>
            <a:rPr lang="fr-FR" sz="1100" b="1" i="0" baseline="0">
              <a:solidFill>
                <a:schemeClr val="dk1"/>
              </a:solidFill>
              <a:effectLst/>
              <a:latin typeface="+mn-lt"/>
              <a:ea typeface="+mn-ea"/>
              <a:cs typeface="+mn-cs"/>
            </a:rPr>
            <a:t> C)</a:t>
          </a:r>
        </a:p>
        <a:p>
          <a:pPr algn="ctr"/>
          <a:r>
            <a:rPr lang="fr-FR" sz="1100" b="1" i="0" baseline="0">
              <a:solidFill>
                <a:schemeClr val="dk1"/>
              </a:solidFill>
              <a:effectLst/>
              <a:latin typeface="+mn-lt"/>
              <a:ea typeface="+mn-ea"/>
              <a:cs typeface="+mn-cs"/>
            </a:rPr>
            <a:t>(pour les autres grades)</a:t>
          </a:r>
          <a:br>
            <a:rPr lang="fr-FR"/>
          </a:br>
          <a:endParaRPr lang="fr-FR" sz="1100"/>
        </a:p>
      </xdr:txBody>
    </xdr:sp>
    <xdr:clientData/>
  </xdr:twoCellAnchor>
  <xdr:twoCellAnchor>
    <xdr:from>
      <xdr:col>2</xdr:col>
      <xdr:colOff>619125</xdr:colOff>
      <xdr:row>38</xdr:row>
      <xdr:rowOff>95249</xdr:rowOff>
    </xdr:from>
    <xdr:to>
      <xdr:col>7</xdr:col>
      <xdr:colOff>1276350</xdr:colOff>
      <xdr:row>41</xdr:row>
      <xdr:rowOff>123825</xdr:rowOff>
    </xdr:to>
    <xdr:sp macro="" textlink="">
      <xdr:nvSpPr>
        <xdr:cNvPr id="16" name="Arrondir un rectangle avec un coin du même côté 15">
          <a:extLst>
            <a:ext uri="{FF2B5EF4-FFF2-40B4-BE49-F238E27FC236}">
              <a16:creationId xmlns:a16="http://schemas.microsoft.com/office/drawing/2014/main" id="{00000000-0008-0000-0200-000010000000}"/>
            </a:ext>
          </a:extLst>
        </xdr:cNvPr>
        <xdr:cNvSpPr/>
      </xdr:nvSpPr>
      <xdr:spPr>
        <a:xfrm>
          <a:off x="2143125" y="7924799"/>
          <a:ext cx="4467225" cy="571501"/>
        </a:xfrm>
        <a:prstGeom prst="round2Same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ctr"/>
          <a:r>
            <a:rPr lang="fr-FR" sz="1100" b="1" i="0">
              <a:solidFill>
                <a:schemeClr val="dk1"/>
              </a:solidFill>
              <a:effectLst/>
              <a:latin typeface="+mn-lt"/>
              <a:ea typeface="+mn-ea"/>
              <a:cs typeface="+mn-cs"/>
            </a:rPr>
            <a:t>4 forfaits frais de traitement pour 12 principaux grades </a:t>
          </a:r>
        </a:p>
        <a:p>
          <a:pPr algn="ctr"/>
          <a:r>
            <a:rPr lang="fr-FR" sz="1100" b="1" i="0">
              <a:solidFill>
                <a:schemeClr val="dk1"/>
              </a:solidFill>
              <a:effectLst/>
              <a:latin typeface="+mn-lt"/>
              <a:ea typeface="+mn-ea"/>
              <a:cs typeface="+mn-cs"/>
            </a:rPr>
            <a:t>(grade de l’agent partant en formation)</a:t>
          </a:r>
          <a:r>
            <a:rPr lang="fr-FR" b="1"/>
            <a:t> </a:t>
          </a:r>
          <a:br>
            <a:rPr lang="fr-FR"/>
          </a:br>
          <a:endParaRPr lang="fr-FR" sz="1100"/>
        </a:p>
      </xdr:txBody>
    </xdr:sp>
    <xdr:clientData/>
  </xdr:twoCellAnchor>
  <xdr:twoCellAnchor editAs="oneCell">
    <xdr:from>
      <xdr:col>5</xdr:col>
      <xdr:colOff>523876</xdr:colOff>
      <xdr:row>40</xdr:row>
      <xdr:rowOff>123825</xdr:rowOff>
    </xdr:from>
    <xdr:to>
      <xdr:col>6</xdr:col>
      <xdr:colOff>476250</xdr:colOff>
      <xdr:row>44</xdr:row>
      <xdr:rowOff>161924</xdr:rowOff>
    </xdr:to>
    <xdr:pic>
      <xdr:nvPicPr>
        <xdr:cNvPr id="15" name="Image 14">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33876" y="8229600"/>
          <a:ext cx="714374" cy="714374"/>
        </a:xfrm>
        <a:prstGeom prst="rect">
          <a:avLst/>
        </a:prstGeom>
      </xdr:spPr>
    </xdr:pic>
    <xdr:clientData/>
  </xdr:twoCellAnchor>
  <xdr:twoCellAnchor editAs="oneCell">
    <xdr:from>
      <xdr:col>13</xdr:col>
      <xdr:colOff>257175</xdr:colOff>
      <xdr:row>40</xdr:row>
      <xdr:rowOff>166604</xdr:rowOff>
    </xdr:from>
    <xdr:to>
      <xdr:col>13</xdr:col>
      <xdr:colOff>971549</xdr:colOff>
      <xdr:row>45</xdr:row>
      <xdr:rowOff>42778</xdr:rowOff>
    </xdr:to>
    <xdr:pic>
      <xdr:nvPicPr>
        <xdr:cNvPr id="20" name="Image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0944225" y="8272379"/>
          <a:ext cx="714374" cy="714374"/>
        </a:xfrm>
        <a:prstGeom prst="rect">
          <a:avLst/>
        </a:prstGeom>
      </xdr:spPr>
    </xdr:pic>
    <xdr:clientData/>
  </xdr:twoCellAnchor>
  <xdr:twoCellAnchor editAs="oneCell">
    <xdr:from>
      <xdr:col>0</xdr:col>
      <xdr:colOff>161925</xdr:colOff>
      <xdr:row>44</xdr:row>
      <xdr:rowOff>119715</xdr:rowOff>
    </xdr:from>
    <xdr:to>
      <xdr:col>2</xdr:col>
      <xdr:colOff>190501</xdr:colOff>
      <xdr:row>52</xdr:row>
      <xdr:rowOff>133350</xdr:rowOff>
    </xdr:to>
    <xdr:pic>
      <xdr:nvPicPr>
        <xdr:cNvPr id="17" name="Image 16">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61925" y="8901765"/>
          <a:ext cx="1552576" cy="1309035"/>
        </a:xfrm>
        <a:prstGeom prst="rect">
          <a:avLst/>
        </a:prstGeom>
      </xdr:spPr>
    </xdr:pic>
    <xdr:clientData/>
  </xdr:twoCellAnchor>
  <xdr:twoCellAnchor>
    <xdr:from>
      <xdr:col>9</xdr:col>
      <xdr:colOff>523875</xdr:colOff>
      <xdr:row>46</xdr:row>
      <xdr:rowOff>152400</xdr:rowOff>
    </xdr:from>
    <xdr:to>
      <xdr:col>10</xdr:col>
      <xdr:colOff>457200</xdr:colOff>
      <xdr:row>51</xdr:row>
      <xdr:rowOff>47625</xdr:rowOff>
    </xdr:to>
    <xdr:sp macro="" textlink="">
      <xdr:nvSpPr>
        <xdr:cNvPr id="18" name="Ellipse 17">
          <a:extLst>
            <a:ext uri="{FF2B5EF4-FFF2-40B4-BE49-F238E27FC236}">
              <a16:creationId xmlns:a16="http://schemas.microsoft.com/office/drawing/2014/main" id="{00000000-0008-0000-0200-000012000000}"/>
            </a:ext>
          </a:extLst>
        </xdr:cNvPr>
        <xdr:cNvSpPr/>
      </xdr:nvSpPr>
      <xdr:spPr>
        <a:xfrm>
          <a:off x="7600950" y="9258300"/>
          <a:ext cx="695325" cy="704850"/>
        </a:xfrm>
        <a:prstGeom prst="ellipse">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fr-FR" sz="1800" b="1" cap="none" spc="0">
              <a:ln w="0"/>
              <a:solidFill>
                <a:schemeClr val="tx1"/>
              </a:solidFill>
              <a:effectLst>
                <a:outerShdw blurRad="38100" dist="19050" dir="2700000" algn="tl" rotWithShape="0">
                  <a:schemeClr val="dk1">
                    <a:alpha val="40000"/>
                  </a:schemeClr>
                </a:outerShdw>
              </a:effectLst>
            </a:rPr>
            <a:t>OU</a:t>
          </a:r>
          <a:endParaRPr lang="fr-FR" sz="1100" b="1"/>
        </a:p>
      </xdr:txBody>
    </xdr:sp>
    <xdr:clientData/>
  </xdr:twoCellAnchor>
  <xdr:twoCellAnchor>
    <xdr:from>
      <xdr:col>2</xdr:col>
      <xdr:colOff>609600</xdr:colOff>
      <xdr:row>43</xdr:row>
      <xdr:rowOff>38099</xdr:rowOff>
    </xdr:from>
    <xdr:to>
      <xdr:col>7</xdr:col>
      <xdr:colOff>1304383</xdr:colOff>
      <xdr:row>65</xdr:row>
      <xdr:rowOff>66674</xdr:rowOff>
    </xdr:to>
    <xdr:pic>
      <xdr:nvPicPr>
        <xdr:cNvPr id="3" name="Image 1">
          <a:extLst>
            <a:ext uri="{FF2B5EF4-FFF2-40B4-BE49-F238E27FC236}">
              <a16:creationId xmlns:a16="http://schemas.microsoft.com/office/drawing/2014/main" id="{00000000-0008-0000-0200-000003000000}"/>
            </a:ext>
          </a:extLst>
        </xdr:cNvPr>
        <xdr:cNvPicPr>
          <a:picLocks noChangeAspect="1" noChangeArrowheads="1"/>
        </xdr:cNvPicPr>
      </xdr:nvPicPr>
      <xdr:blipFill rotWithShape="1">
        <a:blip xmlns:r="http://schemas.openxmlformats.org/officeDocument/2006/relationships" r:embed="rId9" r:link="rId10">
          <a:extLst>
            <a:ext uri="{28A0092B-C50C-407E-A947-70E740481C1C}">
              <a14:useLocalDpi xmlns:a14="http://schemas.microsoft.com/office/drawing/2010/main" val="0"/>
            </a:ext>
          </a:extLst>
        </a:blip>
        <a:srcRect l="2059" t="1651" r="2059" b="19575"/>
        <a:stretch>
          <a:fillRect/>
        </a:stretch>
      </xdr:blipFill>
      <xdr:spPr bwMode="auto">
        <a:xfrm>
          <a:off x="2133600" y="8734424"/>
          <a:ext cx="4504783" cy="3590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552449</xdr:colOff>
      <xdr:row>50</xdr:row>
      <xdr:rowOff>38100</xdr:rowOff>
    </xdr:from>
    <xdr:to>
      <xdr:col>14</xdr:col>
      <xdr:colOff>1238250</xdr:colOff>
      <xdr:row>55</xdr:row>
      <xdr:rowOff>45321</xdr:rowOff>
    </xdr:to>
    <xdr:pic>
      <xdr:nvPicPr>
        <xdr:cNvPr id="4" name="Image 1">
          <a:extLst>
            <a:ext uri="{FF2B5EF4-FFF2-40B4-BE49-F238E27FC236}">
              <a16:creationId xmlns:a16="http://schemas.microsoft.com/office/drawing/2014/main" id="{00000000-0008-0000-0200-000004000000}"/>
            </a:ext>
          </a:extLst>
        </xdr:cNvPr>
        <xdr:cNvPicPr>
          <a:picLocks noChangeAspect="1" noChangeArrowheads="1"/>
        </xdr:cNvPicPr>
      </xdr:nvPicPr>
      <xdr:blipFill rotWithShape="1">
        <a:blip xmlns:r="http://schemas.openxmlformats.org/officeDocument/2006/relationships" r:embed="rId9" r:link="rId10" cstate="print">
          <a:extLst>
            <a:ext uri="{28A0092B-C50C-407E-A947-70E740481C1C}">
              <a14:useLocalDpi xmlns:a14="http://schemas.microsoft.com/office/drawing/2010/main" val="0"/>
            </a:ext>
          </a:extLst>
        </a:blip>
        <a:srcRect l="1602" t="80189" r="2017"/>
        <a:stretch>
          <a:fillRect/>
        </a:stretch>
      </xdr:blipFill>
      <xdr:spPr bwMode="auto">
        <a:xfrm>
          <a:off x="9153524" y="9867900"/>
          <a:ext cx="4095751" cy="816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533400</xdr:colOff>
      <xdr:row>43</xdr:row>
      <xdr:rowOff>57150</xdr:rowOff>
    </xdr:from>
    <xdr:to>
      <xdr:col>14</xdr:col>
      <xdr:colOff>1209675</xdr:colOff>
      <xdr:row>50</xdr:row>
      <xdr:rowOff>28575</xdr:rowOff>
    </xdr:to>
    <xdr:pic>
      <xdr:nvPicPr>
        <xdr:cNvPr id="5" name="Image 1">
          <a:extLst>
            <a:ext uri="{FF2B5EF4-FFF2-40B4-BE49-F238E27FC236}">
              <a16:creationId xmlns:a16="http://schemas.microsoft.com/office/drawing/2014/main" id="{00000000-0008-0000-0200-000005000000}"/>
            </a:ext>
          </a:extLst>
        </xdr:cNvPr>
        <xdr:cNvPicPr>
          <a:picLocks noChangeAspect="1" noChangeArrowheads="1"/>
        </xdr:cNvPicPr>
      </xdr:nvPicPr>
      <xdr:blipFill rotWithShape="1">
        <a:blip xmlns:r="http://schemas.openxmlformats.org/officeDocument/2006/relationships" r:embed="rId9" r:link="rId10">
          <a:extLst>
            <a:ext uri="{28A0092B-C50C-407E-A947-70E740481C1C}">
              <a14:useLocalDpi xmlns:a14="http://schemas.microsoft.com/office/drawing/2010/main" val="0"/>
            </a:ext>
          </a:extLst>
        </a:blip>
        <a:srcRect l="1373" t="1841" r="2833" b="71462"/>
        <a:stretch>
          <a:fillRect/>
        </a:stretch>
      </xdr:blipFill>
      <xdr:spPr bwMode="auto">
        <a:xfrm>
          <a:off x="9134475" y="8753475"/>
          <a:ext cx="4086225" cy="1104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57149</xdr:colOff>
      <xdr:row>5</xdr:row>
      <xdr:rowOff>21166</xdr:rowOff>
    </xdr:from>
    <xdr:to>
      <xdr:col>5</xdr:col>
      <xdr:colOff>687917</xdr:colOff>
      <xdr:row>18</xdr:row>
      <xdr:rowOff>0</xdr:rowOff>
    </xdr:to>
    <xdr:graphicFrame macro="">
      <xdr:nvGraphicFramePr>
        <xdr:cNvPr id="9" name="Diagramme 8">
          <a:extLst>
            <a:ext uri="{FF2B5EF4-FFF2-40B4-BE49-F238E27FC236}">
              <a16:creationId xmlns:a16="http://schemas.microsoft.com/office/drawing/2014/main" id="{00000000-0008-0000-0300-000009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3</xdr:col>
      <xdr:colOff>49695</xdr:colOff>
      <xdr:row>16</xdr:row>
      <xdr:rowOff>99392</xdr:rowOff>
    </xdr:from>
    <xdr:to>
      <xdr:col>7</xdr:col>
      <xdr:colOff>1049590</xdr:colOff>
      <xdr:row>43</xdr:row>
      <xdr:rowOff>67330</xdr:rowOff>
    </xdr:to>
    <xdr:pic>
      <xdr:nvPicPr>
        <xdr:cNvPr id="11" name="Image 10">
          <a:extLst>
            <a:ext uri="{FF2B5EF4-FFF2-40B4-BE49-F238E27FC236}">
              <a16:creationId xmlns:a16="http://schemas.microsoft.com/office/drawing/2014/main" id="{00000000-0008-0000-0300-00000B000000}"/>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50273"/>
        <a:stretch/>
      </xdr:blipFill>
      <xdr:spPr>
        <a:xfrm>
          <a:off x="2335695" y="3180522"/>
          <a:ext cx="4191001" cy="4440547"/>
        </a:xfrm>
        <a:prstGeom prst="rect">
          <a:avLst/>
        </a:prstGeom>
      </xdr:spPr>
    </xdr:pic>
    <xdr:clientData/>
  </xdr:twoCellAnchor>
  <xdr:twoCellAnchor>
    <xdr:from>
      <xdr:col>4</xdr:col>
      <xdr:colOff>619944</xdr:colOff>
      <xdr:row>19</xdr:row>
      <xdr:rowOff>19878</xdr:rowOff>
    </xdr:from>
    <xdr:to>
      <xdr:col>7</xdr:col>
      <xdr:colOff>23597</xdr:colOff>
      <xdr:row>21</xdr:row>
      <xdr:rowOff>77856</xdr:rowOff>
    </xdr:to>
    <xdr:sp macro="" textlink="">
      <xdr:nvSpPr>
        <xdr:cNvPr id="13" name="ZoneTexte 12">
          <a:extLst>
            <a:ext uri="{FF2B5EF4-FFF2-40B4-BE49-F238E27FC236}">
              <a16:creationId xmlns:a16="http://schemas.microsoft.com/office/drawing/2014/main" id="{00000000-0008-0000-0300-00000D000000}"/>
            </a:ext>
          </a:extLst>
        </xdr:cNvPr>
        <xdr:cNvSpPr txBox="1"/>
      </xdr:nvSpPr>
      <xdr:spPr>
        <a:xfrm>
          <a:off x="3667944" y="3597965"/>
          <a:ext cx="1631675" cy="389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600" b="1">
              <a:latin typeface="Tahoma" panose="020B0604030504040204" pitchFamily="34" charset="0"/>
              <a:ea typeface="Tahoma" panose="020B0604030504040204" pitchFamily="34" charset="0"/>
              <a:cs typeface="Tahoma" panose="020B0604030504040204" pitchFamily="34" charset="0"/>
            </a:rPr>
            <a:t>Vigilance</a:t>
          </a:r>
        </a:p>
      </xdr:txBody>
    </xdr:sp>
    <xdr:clientData/>
  </xdr:twoCellAnchor>
  <xdr:twoCellAnchor editAs="oneCell">
    <xdr:from>
      <xdr:col>7</xdr:col>
      <xdr:colOff>400879</xdr:colOff>
      <xdr:row>17</xdr:row>
      <xdr:rowOff>36445</xdr:rowOff>
    </xdr:from>
    <xdr:to>
      <xdr:col>7</xdr:col>
      <xdr:colOff>1082203</xdr:colOff>
      <xdr:row>20</xdr:row>
      <xdr:rowOff>98174</xdr:rowOff>
    </xdr:to>
    <xdr:pic>
      <xdr:nvPicPr>
        <xdr:cNvPr id="14" name="Image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flipH="1">
          <a:off x="5676901" y="3283228"/>
          <a:ext cx="681324" cy="558686"/>
        </a:xfrm>
        <a:prstGeom prst="rect">
          <a:avLst/>
        </a:prstGeom>
      </xdr:spPr>
    </xdr:pic>
    <xdr:clientData/>
  </xdr:twoCellAnchor>
  <xdr:twoCellAnchor>
    <xdr:from>
      <xdr:col>3</xdr:col>
      <xdr:colOff>384308</xdr:colOff>
      <xdr:row>21</xdr:row>
      <xdr:rowOff>86131</xdr:rowOff>
    </xdr:from>
    <xdr:to>
      <xdr:col>7</xdr:col>
      <xdr:colOff>911086</xdr:colOff>
      <xdr:row>41</xdr:row>
      <xdr:rowOff>157366</xdr:rowOff>
    </xdr:to>
    <xdr:sp macro="" textlink="">
      <xdr:nvSpPr>
        <xdr:cNvPr id="16" name="ZoneTexte 15">
          <a:extLst>
            <a:ext uri="{FF2B5EF4-FFF2-40B4-BE49-F238E27FC236}">
              <a16:creationId xmlns:a16="http://schemas.microsoft.com/office/drawing/2014/main" id="{00000000-0008-0000-0300-000010000000}"/>
            </a:ext>
          </a:extLst>
        </xdr:cNvPr>
        <xdr:cNvSpPr txBox="1"/>
      </xdr:nvSpPr>
      <xdr:spPr>
        <a:xfrm>
          <a:off x="2670308" y="3995522"/>
          <a:ext cx="3516800" cy="33842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300" b="0">
              <a:solidFill>
                <a:sysClr val="windowText" lastClr="000000"/>
              </a:solidFill>
              <a:latin typeface="MV Boli" panose="02000500030200090000" pitchFamily="2" charset="0"/>
              <a:ea typeface="Tahoma" panose="020B0604030504040204" pitchFamily="34" charset="0"/>
              <a:cs typeface="MV Boli" panose="02000500030200090000" pitchFamily="2" charset="0"/>
            </a:rPr>
            <a:t>Les étudiants en formation continue, y compris les agents en études promotionnelles, </a:t>
          </a:r>
          <a:r>
            <a:rPr lang="fr-FR" sz="1300" b="0" u="sng">
              <a:solidFill>
                <a:sysClr val="windowText" lastClr="000000"/>
              </a:solidFill>
              <a:latin typeface="MV Boli" panose="02000500030200090000" pitchFamily="2" charset="0"/>
              <a:ea typeface="Tahoma" panose="020B0604030504040204" pitchFamily="34" charset="0"/>
              <a:cs typeface="MV Boli" panose="02000500030200090000" pitchFamily="2" charset="0"/>
            </a:rPr>
            <a:t>ne sont pas redevables</a:t>
          </a:r>
          <a:r>
            <a:rPr lang="fr-FR" sz="1300" b="0" u="none">
              <a:solidFill>
                <a:sysClr val="windowText" lastClr="000000"/>
              </a:solidFill>
              <a:latin typeface="MV Boli" panose="02000500030200090000" pitchFamily="2" charset="0"/>
              <a:ea typeface="Tahoma" panose="020B0604030504040204" pitchFamily="34" charset="0"/>
              <a:cs typeface="MV Boli" panose="02000500030200090000" pitchFamily="2" charset="0"/>
            </a:rPr>
            <a:t> </a:t>
          </a:r>
          <a:r>
            <a:rPr lang="fr-FR" sz="1300" b="0">
              <a:solidFill>
                <a:sysClr val="windowText" lastClr="000000"/>
              </a:solidFill>
              <a:latin typeface="MV Boli" panose="02000500030200090000" pitchFamily="2" charset="0"/>
              <a:ea typeface="Tahoma" panose="020B0604030504040204" pitchFamily="34" charset="0"/>
              <a:cs typeface="MV Boli" panose="02000500030200090000" pitchFamily="2" charset="0"/>
            </a:rPr>
            <a:t>de La « contribution vie Etudiante et de Campus » (CVEC) d’une valeur de 90 euros </a:t>
          </a:r>
          <a:br>
            <a:rPr lang="fr-FR" sz="1300" b="0">
              <a:latin typeface="MV Boli" panose="02000500030200090000" pitchFamily="2" charset="0"/>
              <a:ea typeface="Tahoma" panose="020B0604030504040204" pitchFamily="34" charset="0"/>
              <a:cs typeface="MV Boli" panose="02000500030200090000" pitchFamily="2" charset="0"/>
            </a:rPr>
          </a:br>
          <a:r>
            <a:rPr lang="fr-FR" sz="1300" b="0">
              <a:latin typeface="MV Boli" panose="02000500030200090000" pitchFamily="2" charset="0"/>
              <a:ea typeface="Tahoma" panose="020B0604030504040204" pitchFamily="34" charset="0"/>
              <a:cs typeface="MV Boli" panose="02000500030200090000" pitchFamily="2" charset="0"/>
              <a:sym typeface="Wingdings 3" panose="05040102010807070707" pitchFamily="18" charset="2"/>
            </a:rPr>
            <a:t> </a:t>
          </a:r>
          <a:r>
            <a:rPr lang="fr-FR" sz="1300" b="1" u="sng">
              <a:latin typeface="MV Boli" panose="02000500030200090000" pitchFamily="2" charset="0"/>
              <a:ea typeface="Tahoma" panose="020B0604030504040204" pitchFamily="34" charset="0"/>
              <a:cs typeface="MV Boli" panose="02000500030200090000" pitchFamily="2" charset="0"/>
            </a:rPr>
            <a:t>ni l’agent lui-même, ni l’ETS ou l’ANFH qui prend en charge sa formation, n’a à prendre en charge cette contribution</a:t>
          </a:r>
          <a:br>
            <a:rPr lang="fr-FR" sz="1300" b="1" u="sng">
              <a:latin typeface="MV Boli" panose="02000500030200090000" pitchFamily="2" charset="0"/>
              <a:ea typeface="Tahoma" panose="020B0604030504040204" pitchFamily="34" charset="0"/>
              <a:cs typeface="MV Boli" panose="02000500030200090000" pitchFamily="2" charset="0"/>
            </a:rPr>
          </a:br>
          <a:endParaRPr lang="fr-FR" sz="1300" b="1" u="sng">
            <a:latin typeface="MV Boli" panose="02000500030200090000" pitchFamily="2" charset="0"/>
            <a:ea typeface="Tahoma" panose="020B0604030504040204" pitchFamily="34" charset="0"/>
            <a:cs typeface="MV Boli" panose="02000500030200090000" pitchFamily="2" charset="0"/>
          </a:endParaRPr>
        </a:p>
        <a:p>
          <a:pPr algn="l"/>
          <a:endParaRPr lang="fr-FR" sz="1300" b="0">
            <a:latin typeface="MV Boli" panose="02000500030200090000" pitchFamily="2" charset="0"/>
            <a:ea typeface="Tahoma" panose="020B0604030504040204" pitchFamily="34" charset="0"/>
            <a:cs typeface="MV Boli" panose="02000500030200090000"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1</xdr:row>
      <xdr:rowOff>0</xdr:rowOff>
    </xdr:from>
    <xdr:to>
      <xdr:col>7</xdr:col>
      <xdr:colOff>0</xdr:colOff>
      <xdr:row>1</xdr:row>
      <xdr:rowOff>0</xdr:rowOff>
    </xdr:to>
    <xdr:sp macro="" textlink="">
      <xdr:nvSpPr>
        <xdr:cNvPr id="1026" name="Text Box 2">
          <a:extLst>
            <a:ext uri="{FF2B5EF4-FFF2-40B4-BE49-F238E27FC236}">
              <a16:creationId xmlns:a16="http://schemas.microsoft.com/office/drawing/2014/main" id="{00000000-0008-0000-0400-000002040000}"/>
            </a:ext>
          </a:extLst>
        </xdr:cNvPr>
        <xdr:cNvSpPr txBox="1">
          <a:spLocks noChangeArrowheads="1"/>
        </xdr:cNvSpPr>
      </xdr:nvSpPr>
      <xdr:spPr bwMode="auto">
        <a:xfrm>
          <a:off x="561975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8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1000" b="0" i="0" u="none" strike="noStrike" baseline="0">
              <a:solidFill>
                <a:srgbClr val="000000"/>
              </a:solidFill>
              <a:latin typeface="Times New Roman"/>
              <a:cs typeface="Times New Roman"/>
            </a:rPr>
            <a:t> </a:t>
          </a:r>
          <a:endParaRPr lang="fr-FR"/>
        </a:p>
      </xdr:txBody>
    </xdr:sp>
    <xdr:clientData/>
  </xdr:twoCellAnchor>
  <xdr:twoCellAnchor>
    <xdr:from>
      <xdr:col>7</xdr:col>
      <xdr:colOff>0</xdr:colOff>
      <xdr:row>1</xdr:row>
      <xdr:rowOff>0</xdr:rowOff>
    </xdr:from>
    <xdr:to>
      <xdr:col>7</xdr:col>
      <xdr:colOff>0</xdr:colOff>
      <xdr:row>1</xdr:row>
      <xdr:rowOff>0</xdr:rowOff>
    </xdr:to>
    <xdr:sp macro="" textlink="">
      <xdr:nvSpPr>
        <xdr:cNvPr id="1025" name="Text Box 1">
          <a:extLst>
            <a:ext uri="{FF2B5EF4-FFF2-40B4-BE49-F238E27FC236}">
              <a16:creationId xmlns:a16="http://schemas.microsoft.com/office/drawing/2014/main" id="{00000000-0008-0000-0400-000001040000}"/>
            </a:ext>
          </a:extLst>
        </xdr:cNvPr>
        <xdr:cNvSpPr txBox="1">
          <a:spLocks noChangeArrowheads="1"/>
        </xdr:cNvSpPr>
      </xdr:nvSpPr>
      <xdr:spPr bwMode="auto">
        <a:xfrm>
          <a:off x="561975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600" b="1" i="0" u="none" strike="noStrike" baseline="0">
              <a:solidFill>
                <a:srgbClr val="000000"/>
              </a:solidFill>
              <a:latin typeface="Times New Roman"/>
              <a:cs typeface="Times New Roman"/>
            </a:rPr>
            <a:t> </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a:p>
      </xdr:txBody>
    </xdr:sp>
    <xdr:clientData/>
  </xdr:twoCellAnchor>
  <xdr:twoCellAnchor>
    <xdr:from>
      <xdr:col>7</xdr:col>
      <xdr:colOff>0</xdr:colOff>
      <xdr:row>28</xdr:row>
      <xdr:rowOff>0</xdr:rowOff>
    </xdr:from>
    <xdr:to>
      <xdr:col>7</xdr:col>
      <xdr:colOff>133350</xdr:colOff>
      <xdr:row>28</xdr:row>
      <xdr:rowOff>0</xdr:rowOff>
    </xdr:to>
    <xdr:sp macro="" textlink="">
      <xdr:nvSpPr>
        <xdr:cNvPr id="1027" name="Text Box 3">
          <a:extLst>
            <a:ext uri="{FF2B5EF4-FFF2-40B4-BE49-F238E27FC236}">
              <a16:creationId xmlns:a16="http://schemas.microsoft.com/office/drawing/2014/main" id="{00000000-0008-0000-0400-000003040000}"/>
            </a:ext>
          </a:extLst>
        </xdr:cNvPr>
        <xdr:cNvSpPr txBox="1">
          <a:spLocks noChangeArrowheads="1"/>
        </xdr:cNvSpPr>
      </xdr:nvSpPr>
      <xdr:spPr bwMode="auto">
        <a:xfrm>
          <a:off x="5619750" y="4257675"/>
          <a:ext cx="1333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8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1000" b="0" i="0" u="none" strike="noStrike" baseline="0">
              <a:solidFill>
                <a:srgbClr val="000000"/>
              </a:solidFill>
              <a:latin typeface="Times New Roman"/>
              <a:cs typeface="Times New Roman"/>
            </a:rPr>
            <a:t> </a:t>
          </a:r>
          <a:endParaRPr lang="fr-FR"/>
        </a:p>
      </xdr:txBody>
    </xdr:sp>
    <xdr:clientData/>
  </xdr:twoCellAnchor>
  <xdr:twoCellAnchor>
    <xdr:from>
      <xdr:col>6</xdr:col>
      <xdr:colOff>447675</xdr:colOff>
      <xdr:row>46</xdr:row>
      <xdr:rowOff>0</xdr:rowOff>
    </xdr:from>
    <xdr:to>
      <xdr:col>6</xdr:col>
      <xdr:colOff>723900</xdr:colOff>
      <xdr:row>46</xdr:row>
      <xdr:rowOff>0</xdr:rowOff>
    </xdr:to>
    <xdr:sp macro="" textlink="">
      <xdr:nvSpPr>
        <xdr:cNvPr id="1028" name="Text Box 4">
          <a:extLst>
            <a:ext uri="{FF2B5EF4-FFF2-40B4-BE49-F238E27FC236}">
              <a16:creationId xmlns:a16="http://schemas.microsoft.com/office/drawing/2014/main" id="{00000000-0008-0000-0400-000004040000}"/>
            </a:ext>
          </a:extLst>
        </xdr:cNvPr>
        <xdr:cNvSpPr txBox="1">
          <a:spLocks noChangeArrowheads="1"/>
        </xdr:cNvSpPr>
      </xdr:nvSpPr>
      <xdr:spPr bwMode="auto">
        <a:xfrm>
          <a:off x="5305425" y="8286750"/>
          <a:ext cx="2762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600" b="1" i="0" u="none" strike="noStrike" baseline="0">
              <a:solidFill>
                <a:srgbClr val="000000"/>
              </a:solidFill>
              <a:latin typeface="Times New Roman"/>
              <a:cs typeface="Times New Roman"/>
            </a:rPr>
            <a:t> </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a:p>
      </xdr:txBody>
    </xdr:sp>
    <xdr:clientData/>
  </xdr:twoCellAnchor>
  <mc:AlternateContent xmlns:mc="http://schemas.openxmlformats.org/markup-compatibility/2006">
    <mc:Choice xmlns:a14="http://schemas.microsoft.com/office/drawing/2010/main" Requires="a14">
      <xdr:twoCellAnchor>
        <xdr:from>
          <xdr:col>0</xdr:col>
          <xdr:colOff>0</xdr:colOff>
          <xdr:row>1</xdr:row>
          <xdr:rowOff>0</xdr:rowOff>
        </xdr:from>
        <xdr:to>
          <xdr:col>0</xdr:col>
          <xdr:colOff>863600</xdr:colOff>
          <xdr:row>1</xdr:row>
          <xdr:rowOff>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7</xdr:col>
      <xdr:colOff>0</xdr:colOff>
      <xdr:row>40</xdr:row>
      <xdr:rowOff>0</xdr:rowOff>
    </xdr:from>
    <xdr:to>
      <xdr:col>7</xdr:col>
      <xdr:colOff>133350</xdr:colOff>
      <xdr:row>40</xdr:row>
      <xdr:rowOff>0</xdr:rowOff>
    </xdr:to>
    <xdr:sp macro="" textlink="">
      <xdr:nvSpPr>
        <xdr:cNvPr id="8" name="Text Box 3">
          <a:extLst>
            <a:ext uri="{FF2B5EF4-FFF2-40B4-BE49-F238E27FC236}">
              <a16:creationId xmlns:a16="http://schemas.microsoft.com/office/drawing/2014/main" id="{00000000-0008-0000-0400-000008000000}"/>
            </a:ext>
          </a:extLst>
        </xdr:cNvPr>
        <xdr:cNvSpPr txBox="1">
          <a:spLocks noChangeArrowheads="1"/>
        </xdr:cNvSpPr>
      </xdr:nvSpPr>
      <xdr:spPr bwMode="auto">
        <a:xfrm>
          <a:off x="5619750" y="5857875"/>
          <a:ext cx="1333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8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1000" b="0" i="0" u="none" strike="noStrike" baseline="0">
              <a:solidFill>
                <a:srgbClr val="000000"/>
              </a:solidFill>
              <a:latin typeface="Times New Roman"/>
              <a:cs typeface="Times New Roman"/>
            </a:rPr>
            <a:t> </a:t>
          </a:r>
          <a:endParaRPr lang="fr-FR"/>
        </a:p>
      </xdr:txBody>
    </xdr:sp>
    <xdr:clientData/>
  </xdr:twoCellAnchor>
  <xdr:twoCellAnchor>
    <xdr:from>
      <xdr:col>7</xdr:col>
      <xdr:colOff>0</xdr:colOff>
      <xdr:row>49</xdr:row>
      <xdr:rowOff>0</xdr:rowOff>
    </xdr:from>
    <xdr:to>
      <xdr:col>7</xdr:col>
      <xdr:colOff>133350</xdr:colOff>
      <xdr:row>49</xdr:row>
      <xdr:rowOff>0</xdr:rowOff>
    </xdr:to>
    <xdr:sp macro="" textlink="">
      <xdr:nvSpPr>
        <xdr:cNvPr id="9" name="Text Box 3">
          <a:extLst>
            <a:ext uri="{FF2B5EF4-FFF2-40B4-BE49-F238E27FC236}">
              <a16:creationId xmlns:a16="http://schemas.microsoft.com/office/drawing/2014/main" id="{00000000-0008-0000-0400-000009000000}"/>
            </a:ext>
          </a:extLst>
        </xdr:cNvPr>
        <xdr:cNvSpPr txBox="1">
          <a:spLocks noChangeArrowheads="1"/>
        </xdr:cNvSpPr>
      </xdr:nvSpPr>
      <xdr:spPr bwMode="auto">
        <a:xfrm>
          <a:off x="5619750" y="5857875"/>
          <a:ext cx="1333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8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1000" b="0" i="0" u="none" strike="noStrike" baseline="0">
              <a:solidFill>
                <a:srgbClr val="000000"/>
              </a:solidFill>
              <a:latin typeface="Times New Roman"/>
              <a:cs typeface="Times New Roman"/>
            </a:rPr>
            <a:t> </a:t>
          </a:r>
          <a:endParaRPr lang="fr-FR"/>
        </a:p>
      </xdr:txBody>
    </xdr:sp>
    <xdr:clientData/>
  </xdr:twoCellAnchor>
  <xdr:twoCellAnchor>
    <xdr:from>
      <xdr:col>0</xdr:col>
      <xdr:colOff>175260</xdr:colOff>
      <xdr:row>39</xdr:row>
      <xdr:rowOff>27305</xdr:rowOff>
    </xdr:from>
    <xdr:to>
      <xdr:col>6</xdr:col>
      <xdr:colOff>312420</xdr:colOff>
      <xdr:row>41</xdr:row>
      <xdr:rowOff>175260</xdr:rowOff>
    </xdr:to>
    <xdr:sp macro="" textlink="">
      <xdr:nvSpPr>
        <xdr:cNvPr id="2" name="ZoneTexte 1">
          <a:extLst>
            <a:ext uri="{FF2B5EF4-FFF2-40B4-BE49-F238E27FC236}">
              <a16:creationId xmlns:a16="http://schemas.microsoft.com/office/drawing/2014/main" id="{00000000-0008-0000-0400-000002000000}"/>
            </a:ext>
          </a:extLst>
        </xdr:cNvPr>
        <xdr:cNvSpPr txBox="1"/>
      </xdr:nvSpPr>
      <xdr:spPr>
        <a:xfrm>
          <a:off x="175260" y="8843645"/>
          <a:ext cx="5006340" cy="483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solidFill>
                <a:sysClr val="windowText" lastClr="000000"/>
              </a:solidFill>
            </a:rPr>
            <a:t>Les établissements peuvent opter pour le "forfait ANFH" : </a:t>
          </a:r>
          <a:r>
            <a:rPr lang="fr-FR" sz="800" u="sng">
              <a:solidFill>
                <a:sysClr val="windowText" lastClr="000000"/>
              </a:solidFill>
            </a:rPr>
            <a:t>remboursement forfaitaire mensuel sur la base du</a:t>
          </a:r>
          <a:r>
            <a:rPr lang="fr-FR" sz="800" u="sng" baseline="0">
              <a:solidFill>
                <a:sysClr val="windowText" lastClr="000000"/>
              </a:solidFill>
            </a:rPr>
            <a:t> montant du loyer défini au démarrage de la formation </a:t>
          </a:r>
          <a:r>
            <a:rPr lang="fr-FR" sz="800" baseline="0">
              <a:solidFill>
                <a:sysClr val="windowText" lastClr="000000"/>
              </a:solidFill>
            </a:rPr>
            <a:t>avec plafonnement du montant des indemnités de nuitée. Seuls le contrat de location et un justificatif de double résidence devront être fournis au début de la formation.</a:t>
          </a:r>
          <a:endParaRPr lang="fr-FR" sz="800">
            <a:solidFill>
              <a:sysClr val="windowText" lastClr="000000"/>
            </a:solidFill>
          </a:endParaRPr>
        </a:p>
      </xdr:txBody>
    </xdr:sp>
    <xdr:clientData/>
  </xdr:twoCellAnchor>
  <xdr:twoCellAnchor>
    <xdr:from>
      <xdr:col>0</xdr:col>
      <xdr:colOff>133350</xdr:colOff>
      <xdr:row>49</xdr:row>
      <xdr:rowOff>120650</xdr:rowOff>
    </xdr:from>
    <xdr:to>
      <xdr:col>3</xdr:col>
      <xdr:colOff>615950</xdr:colOff>
      <xdr:row>51</xdr:row>
      <xdr:rowOff>190500</xdr:rowOff>
    </xdr:to>
    <xdr:sp macro="" textlink="">
      <xdr:nvSpPr>
        <xdr:cNvPr id="12" name="ZoneTexte 11">
          <a:extLst>
            <a:ext uri="{FF2B5EF4-FFF2-40B4-BE49-F238E27FC236}">
              <a16:creationId xmlns:a16="http://schemas.microsoft.com/office/drawing/2014/main" id="{00000000-0008-0000-0400-00000C000000}"/>
            </a:ext>
          </a:extLst>
        </xdr:cNvPr>
        <xdr:cNvSpPr txBox="1"/>
      </xdr:nvSpPr>
      <xdr:spPr>
        <a:xfrm>
          <a:off x="133350" y="10826750"/>
          <a:ext cx="3473450" cy="4762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solidFill>
                <a:sysClr val="windowText" lastClr="000000"/>
              </a:solidFill>
            </a:rPr>
            <a:t>Les établissements peuvent opter pour le "forfait ANFH" : </a:t>
          </a:r>
          <a:r>
            <a:rPr lang="fr-FR" sz="800" u="sng">
              <a:solidFill>
                <a:sysClr val="windowText" lastClr="000000"/>
              </a:solidFill>
            </a:rPr>
            <a:t>remboursement forfaitaire mensuel </a:t>
          </a:r>
          <a:r>
            <a:rPr lang="fr-FR" sz="800">
              <a:solidFill>
                <a:sysClr val="windowText" lastClr="000000"/>
              </a:solidFill>
            </a:rPr>
            <a:t>des frais de repas du midi et du soir</a:t>
          </a:r>
          <a:r>
            <a:rPr lang="fr-FR" sz="800" baseline="0">
              <a:solidFill>
                <a:sysClr val="windowText" lastClr="000000"/>
              </a:solidFill>
            </a:rPr>
            <a:t> </a:t>
          </a:r>
          <a:r>
            <a:rPr lang="fr-FR" sz="800" u="sng" baseline="0">
              <a:solidFill>
                <a:sysClr val="windowText" lastClr="000000"/>
              </a:solidFill>
            </a:rPr>
            <a:t>sur une base </a:t>
          </a:r>
          <a:r>
            <a:rPr lang="fr-FR" sz="800" baseline="0">
              <a:solidFill>
                <a:sysClr val="windowText" lastClr="000000"/>
              </a:solidFill>
            </a:rPr>
            <a:t>forfaitaire mensuelle </a:t>
          </a:r>
          <a:r>
            <a:rPr lang="fr-FR" sz="800" u="sng" baseline="0">
              <a:solidFill>
                <a:sysClr val="windowText" lastClr="000000"/>
              </a:solidFill>
            </a:rPr>
            <a:t>de 320 €</a:t>
          </a:r>
          <a:r>
            <a:rPr lang="fr-FR" sz="800" u="none" baseline="0">
              <a:solidFill>
                <a:sysClr val="windowText" lastClr="000000"/>
              </a:solidFill>
            </a:rPr>
            <a:t>.</a:t>
          </a:r>
          <a:endParaRPr lang="fr-FR" sz="800" baseline="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36</xdr:row>
          <xdr:rowOff>120650</xdr:rowOff>
        </xdr:from>
        <xdr:to>
          <xdr:col>0</xdr:col>
          <xdr:colOff>196850</xdr:colOff>
          <xdr:row>37</xdr:row>
          <xdr:rowOff>184150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4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82550</xdr:rowOff>
        </xdr:from>
        <xdr:to>
          <xdr:col>0</xdr:col>
          <xdr:colOff>196850</xdr:colOff>
          <xdr:row>37</xdr:row>
          <xdr:rowOff>304800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4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196850</xdr:rowOff>
        </xdr:from>
        <xdr:to>
          <xdr:col>0</xdr:col>
          <xdr:colOff>196850</xdr:colOff>
          <xdr:row>38</xdr:row>
          <xdr:rowOff>44450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4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FR" sz="800" b="0" i="0" u="none" strike="noStrike" baseline="0">
                  <a:solidFill>
                    <a:srgbClr val="000000"/>
                  </a:solidFill>
                  <a:latin typeface="Segoe UI"/>
                  <a:cs typeface="Segoe UI"/>
                </a:rPr>
                <a:t> cocher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47</xdr:row>
          <xdr:rowOff>0</xdr:rowOff>
        </xdr:from>
        <xdr:to>
          <xdr:col>0</xdr:col>
          <xdr:colOff>196850</xdr:colOff>
          <xdr:row>47</xdr:row>
          <xdr:rowOff>114300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47</xdr:row>
          <xdr:rowOff>101600</xdr:rowOff>
        </xdr:from>
        <xdr:to>
          <xdr:col>0</xdr:col>
          <xdr:colOff>234950</xdr:colOff>
          <xdr:row>48</xdr:row>
          <xdr:rowOff>6350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icardie\TRAPEC\S13%20PLAN%20ET%20EP\ETUDES%20PROMOTIONNELLES\EP%202014\DECEMBRE%202013\DOSSIER%20COMPLET%20ADRESSE%20AUX%20ETS\EP%20-%20Demande%20de%20pe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GRILLE DE SAISIE"/>
      <sheetName val="Estimation SALAIRES - ENSEIG"/>
      <sheetName val="Estimation Frais déplacement"/>
    </sheetNames>
    <sheetDataSet>
      <sheetData sheetId="0">
        <row r="2">
          <cell r="A2" t="str">
            <v>CH G MARTIN</v>
          </cell>
          <cell r="K2" t="str">
            <v>PLAN</v>
          </cell>
          <cell r="N2" t="str">
            <v>OUI</v>
          </cell>
        </row>
        <row r="3">
          <cell r="A3" t="str">
            <v>CH MAYOTTE</v>
          </cell>
          <cell r="K3" t="str">
            <v>Fds Régionaux</v>
          </cell>
          <cell r="N3" t="str">
            <v>NON</v>
          </cell>
        </row>
        <row r="4">
          <cell r="A4" t="str">
            <v>CHD ST DENIS</v>
          </cell>
        </row>
        <row r="5">
          <cell r="A5" t="str">
            <v>CHI St ANDRE - ST BENOIT</v>
          </cell>
        </row>
        <row r="6">
          <cell r="A6" t="str">
            <v>EPSMR</v>
          </cell>
        </row>
        <row r="7">
          <cell r="A7" t="str">
            <v>FE NORD EST</v>
          </cell>
        </row>
        <row r="8">
          <cell r="A8" t="str">
            <v>FE TERRE ROUGE</v>
          </cell>
        </row>
        <row r="9">
          <cell r="A9" t="str">
            <v>GH SUD REUNION</v>
          </cell>
          <cell r="K9" t="str">
            <v>H</v>
          </cell>
        </row>
        <row r="10">
          <cell r="K10" t="str">
            <v>F</v>
          </cell>
        </row>
        <row r="12">
          <cell r="K12" t="str">
            <v>Favorable</v>
          </cell>
        </row>
        <row r="13">
          <cell r="K13" t="str">
            <v>Défavorable</v>
          </cell>
        </row>
        <row r="15">
          <cell r="K15" t="str">
            <v>Brevet de technicien supérieur d'économie sociale familiale</v>
          </cell>
        </row>
        <row r="16">
          <cell r="K16" t="str">
            <v>Brevet professionnel de la jeunesse, de l'éducation populaire et du sport</v>
          </cell>
        </row>
        <row r="17">
          <cell r="K17" t="str">
            <v>Certificat d'aptitude aux fonctions de directeur d'établissement social</v>
          </cell>
        </row>
        <row r="18">
          <cell r="K18" t="str">
            <v>Certificat d'aptitude aux fonctions de moniteur éducateur</v>
          </cell>
        </row>
        <row r="19">
          <cell r="K19" t="str">
            <v>Certificat d'aptitude aux fonctions d'encadrement et de responsable d'unité d'intervention sociale</v>
          </cell>
        </row>
        <row r="20">
          <cell r="K20" t="str">
            <v>Certificat de capacité d'orthophoniste</v>
          </cell>
        </row>
        <row r="21">
          <cell r="K21" t="str">
            <v>Certificat de capacité d'orthoptiste</v>
          </cell>
        </row>
        <row r="22">
          <cell r="K22" t="str">
            <v>Diplôme de cadre de santé</v>
          </cell>
        </row>
        <row r="23">
          <cell r="K23" t="str">
            <v>Diplôme de cadre sage-femme</v>
          </cell>
        </row>
        <row r="24">
          <cell r="K24" t="str">
            <v>Diplôme de préparateur en pharmacie hospitalière</v>
          </cell>
        </row>
        <row r="25">
          <cell r="K25" t="str">
            <v>Diplôme d'Etat d'aide médico-psychologique</v>
          </cell>
        </row>
        <row r="26">
          <cell r="K26" t="str">
            <v>Diplôme d'Etat d'assistant de service social</v>
          </cell>
        </row>
        <row r="27">
          <cell r="K27" t="str">
            <v>Diplôme d'Etat de conseiller en économie sociale et familiale</v>
          </cell>
        </row>
        <row r="28">
          <cell r="K28" t="str">
            <v>Diplôme d'Etat de laborantin d'analyses médicales</v>
          </cell>
        </row>
        <row r="29">
          <cell r="K29" t="str">
            <v>Diplôme d'Etat de manipulateur d'électroradiologie médicale</v>
          </cell>
        </row>
        <row r="30">
          <cell r="K30" t="str">
            <v>Diplôme d'Etat de masseur-kinésithérapeute</v>
          </cell>
        </row>
        <row r="31">
          <cell r="K31" t="str">
            <v>Diplôme d'Etat de pédicure-podologue</v>
          </cell>
        </row>
        <row r="32">
          <cell r="K32" t="str">
            <v>Diplôme d'Etat de psychomotricien</v>
          </cell>
        </row>
        <row r="33">
          <cell r="K33" t="str">
            <v>Diplôme d'Etat de puéricultrice</v>
          </cell>
        </row>
        <row r="34">
          <cell r="K34" t="str">
            <v>Diplôme d'Etat de sage-femme</v>
          </cell>
        </row>
        <row r="35">
          <cell r="K35" t="str">
            <v>Diplôme d'Etat d'éducateur de jeunes enfants</v>
          </cell>
        </row>
        <row r="36">
          <cell r="K36" t="str">
            <v>Diplôme d'Etat d'éducateur spécialisé</v>
          </cell>
        </row>
        <row r="37">
          <cell r="K37" t="str">
            <v>Diplôme d'Etat d'éducateur technique spécialisé</v>
          </cell>
        </row>
        <row r="38">
          <cell r="K38" t="str">
            <v>Diplôme d'Etat d'ergothérapeute</v>
          </cell>
        </row>
        <row r="39">
          <cell r="K39" t="str">
            <v>Diplôme d'Etat d'infirmier</v>
          </cell>
        </row>
        <row r="40">
          <cell r="K40" t="str">
            <v>Diplôme d'Etat d'infirmier anesthésiste</v>
          </cell>
        </row>
        <row r="41">
          <cell r="K41" t="str">
            <v>Diplôme d'Etat d'infirmier de bloc opératoire</v>
          </cell>
        </row>
        <row r="42">
          <cell r="K42" t="str">
            <v>Diplôme d'Etat relatif aux fonctions d'animation</v>
          </cell>
        </row>
        <row r="43">
          <cell r="K43" t="str">
            <v>Diplôme professionnel d'aide-soignant</v>
          </cell>
        </row>
        <row r="44">
          <cell r="K44" t="str">
            <v>Diplôme professionnel d'auxiliaire de puériculture</v>
          </cell>
        </row>
        <row r="45">
          <cell r="K45" t="str">
            <v>Diplôme supérieur en travail social</v>
          </cell>
        </row>
      </sheetData>
      <sheetData sheetId="1" refreshError="1"/>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1" displayName="Tableau1" ref="B3:D20" totalsRowShown="0" headerRowDxfId="14">
  <autoFilter ref="B3:D20" xr:uid="{00000000-0009-0000-0100-000001000000}"/>
  <sortState xmlns:xlrd2="http://schemas.microsoft.com/office/spreadsheetml/2017/richdata2" ref="B4:D20">
    <sortCondition ref="C4"/>
  </sortState>
  <tableColumns count="3">
    <tableColumn id="1" xr3:uid="{00000000-0010-0000-0000-000001000000}" name="Numéro ligne" dataDxfId="13"/>
    <tableColumn id="2" xr3:uid="{00000000-0010-0000-0000-000002000000}" name="Grades ou Catégories" dataDxfId="12"/>
    <tableColumn id="3" xr3:uid="{00000000-0010-0000-0000-000003000000}" name="Montant mensuel du forfait" dataDxfId="11"/>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au2" displayName="Tableau2" ref="A1:F34" totalsRowShown="0" headerRowDxfId="10" dataDxfId="9">
  <autoFilter ref="A1:F34" xr:uid="{00000000-0009-0000-0100-000002000000}"/>
  <tableColumns count="6">
    <tableColumn id="1" xr3:uid="{00000000-0010-0000-0100-000001000000}" name="Code diplôme" dataDxfId="8"/>
    <tableColumn id="2" xr3:uid="{00000000-0010-0000-0100-000002000000}" name="Diplôme" dataDxfId="7"/>
    <tableColumn id="3" xr3:uid="{00000000-0010-0000-0100-000003000000}" name="Durée réglementaire de la formation (Théorie + stages)  en heures" dataDxfId="6"/>
    <tableColumn id="6" xr3:uid="{00000000-0010-0000-0100-000006000000}" name="DUREE DE PRISE EN CHARGE (EN JOURS)" dataDxfId="5"/>
    <tableColumn id="4" xr3:uid="{00000000-0010-0000-0100-000004000000}" name="Durée en mois" dataDxfId="4"/>
    <tableColumn id="5" xr3:uid="{00000000-0010-0000-0100-000005000000}" name="DUREE DE PRISE EN CHARGE (EN MOIS)" dataDxfId="3"/>
  </tableColumns>
  <tableStyleInfo name="TableStyleMedium1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hyperlink" Target="https://www.francecompetences.fr/" TargetMode="External"/><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image" Target="../media/image10.wmf"/><Relationship Id="rId10" Type="http://schemas.openxmlformats.org/officeDocument/2006/relationships/ctrlProp" Target="../ctrlProps/ctrlProp11.xml"/><Relationship Id="rId4" Type="http://schemas.openxmlformats.org/officeDocument/2006/relationships/oleObject" Target="../embeddings/oleObject1.bin"/><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B10:N85"/>
  <sheetViews>
    <sheetView showGridLines="0" tabSelected="1" zoomScale="90" zoomScaleNormal="90" workbookViewId="0">
      <selection activeCell="K68" sqref="K68:L72"/>
    </sheetView>
  </sheetViews>
  <sheetFormatPr baseColWidth="10" defaultRowHeight="12.5"/>
  <cols>
    <col min="1" max="1" width="2.90625" customWidth="1"/>
    <col min="9" max="9" width="13.6328125" customWidth="1"/>
    <col min="10" max="10" width="34.90625" customWidth="1"/>
    <col min="11" max="11" width="12.453125" customWidth="1"/>
    <col min="12" max="12" width="14" customWidth="1"/>
  </cols>
  <sheetData>
    <row r="10" spans="2:14" ht="30" customHeight="1">
      <c r="B10" s="154"/>
      <c r="C10" s="154"/>
      <c r="D10" s="154"/>
      <c r="E10" s="154"/>
      <c r="F10" s="154"/>
      <c r="G10" s="154"/>
      <c r="H10" s="154"/>
      <c r="I10" s="154"/>
      <c r="J10" s="154"/>
      <c r="K10" s="154"/>
      <c r="L10" s="154"/>
      <c r="M10" s="151"/>
      <c r="N10" s="151"/>
    </row>
    <row r="11" spans="2:14" ht="20">
      <c r="B11" s="142"/>
      <c r="C11" s="142"/>
      <c r="D11" s="142"/>
      <c r="F11" s="173" t="s">
        <v>134</v>
      </c>
      <c r="G11" s="155"/>
      <c r="H11" s="142"/>
      <c r="I11" s="142"/>
      <c r="J11" s="142"/>
      <c r="K11" s="142"/>
      <c r="L11" s="142"/>
    </row>
    <row r="12" spans="2:14">
      <c r="B12" s="142"/>
      <c r="C12" s="142"/>
      <c r="D12" s="142"/>
      <c r="E12" s="142"/>
      <c r="F12" s="142"/>
      <c r="G12" s="142"/>
      <c r="H12" s="142"/>
      <c r="I12" s="142"/>
      <c r="J12" s="142"/>
      <c r="K12" s="142"/>
      <c r="L12" s="142"/>
    </row>
    <row r="13" spans="2:14" ht="14">
      <c r="B13" s="187" t="s">
        <v>140</v>
      </c>
      <c r="C13" s="187"/>
      <c r="D13" s="187"/>
      <c r="E13" s="187"/>
      <c r="F13" s="187"/>
      <c r="G13" s="187"/>
      <c r="H13" s="187"/>
      <c r="I13" s="187"/>
      <c r="J13" s="187"/>
      <c r="K13" s="187"/>
      <c r="L13" s="187"/>
    </row>
    <row r="14" spans="2:14" ht="14">
      <c r="B14" s="187"/>
      <c r="C14" s="187"/>
      <c r="D14" s="187"/>
      <c r="E14" s="187"/>
      <c r="F14" s="187"/>
      <c r="G14" s="187"/>
      <c r="H14" s="187"/>
      <c r="I14" s="187"/>
      <c r="J14" s="187"/>
      <c r="K14" s="159"/>
      <c r="L14" s="159"/>
    </row>
    <row r="15" spans="2:14" ht="14.5" thickBot="1">
      <c r="B15" s="278" t="s">
        <v>139</v>
      </c>
      <c r="C15" s="278"/>
      <c r="D15" s="278"/>
      <c r="E15" s="278"/>
      <c r="F15" s="278"/>
      <c r="G15" s="278"/>
      <c r="H15" s="278"/>
      <c r="I15" s="278"/>
      <c r="J15" s="160"/>
      <c r="K15" s="160"/>
      <c r="L15" s="160"/>
    </row>
    <row r="16" spans="2:14" ht="14">
      <c r="B16" s="187"/>
      <c r="C16" s="187"/>
      <c r="D16" s="187"/>
      <c r="E16" s="187"/>
      <c r="F16" s="187"/>
      <c r="G16" s="187"/>
      <c r="H16" s="187"/>
      <c r="K16" s="159"/>
      <c r="L16" s="159"/>
    </row>
    <row r="17" spans="2:14" ht="33" customHeight="1">
      <c r="B17" s="187"/>
      <c r="C17" s="187"/>
      <c r="D17" s="187"/>
      <c r="E17" s="187"/>
      <c r="F17" s="187"/>
      <c r="G17" s="187"/>
      <c r="H17" s="187"/>
      <c r="I17" s="187"/>
      <c r="J17" s="187"/>
      <c r="K17" s="340" t="s">
        <v>237</v>
      </c>
      <c r="L17" s="340"/>
    </row>
    <row r="18" spans="2:14" ht="6" customHeight="1" thickBot="1">
      <c r="B18" s="187"/>
      <c r="C18" s="187"/>
      <c r="D18" s="187"/>
      <c r="E18" s="187"/>
      <c r="F18" s="187"/>
      <c r="G18" s="187"/>
      <c r="H18" s="187"/>
      <c r="I18" s="187"/>
      <c r="J18" s="187"/>
    </row>
    <row r="19" spans="2:14" ht="17.149999999999999" customHeight="1">
      <c r="B19" s="341" t="s">
        <v>129</v>
      </c>
      <c r="C19" s="342"/>
      <c r="D19" s="307" t="s">
        <v>240</v>
      </c>
      <c r="E19" s="308"/>
      <c r="F19" s="308"/>
      <c r="G19" s="308"/>
      <c r="H19" s="308"/>
      <c r="I19" s="308"/>
      <c r="J19" s="309"/>
      <c r="K19" s="353" t="s">
        <v>141</v>
      </c>
      <c r="L19" s="354"/>
    </row>
    <row r="20" spans="2:14" ht="17.149999999999999" customHeight="1">
      <c r="B20" s="343"/>
      <c r="C20" s="344"/>
      <c r="D20" s="310"/>
      <c r="E20" s="311"/>
      <c r="F20" s="311"/>
      <c r="G20" s="311"/>
      <c r="H20" s="311"/>
      <c r="I20" s="311"/>
      <c r="J20" s="312"/>
      <c r="K20" s="355"/>
      <c r="L20" s="356"/>
    </row>
    <row r="21" spans="2:14" ht="17.149999999999999" customHeight="1">
      <c r="B21" s="343"/>
      <c r="C21" s="344"/>
      <c r="D21" s="310"/>
      <c r="E21" s="311"/>
      <c r="F21" s="311"/>
      <c r="G21" s="311"/>
      <c r="H21" s="311"/>
      <c r="I21" s="311"/>
      <c r="J21" s="312"/>
      <c r="K21" s="355"/>
      <c r="L21" s="356"/>
    </row>
    <row r="22" spans="2:14" ht="17.149999999999999" customHeight="1">
      <c r="B22" s="343"/>
      <c r="C22" s="344"/>
      <c r="D22" s="310"/>
      <c r="E22" s="311"/>
      <c r="F22" s="311"/>
      <c r="G22" s="311"/>
      <c r="H22" s="311"/>
      <c r="I22" s="311"/>
      <c r="J22" s="312"/>
      <c r="K22" s="355"/>
      <c r="L22" s="356"/>
    </row>
    <row r="23" spans="2:14" ht="17.149999999999999" customHeight="1">
      <c r="B23" s="343"/>
      <c r="C23" s="344"/>
      <c r="D23" s="310"/>
      <c r="E23" s="311"/>
      <c r="F23" s="311"/>
      <c r="G23" s="311"/>
      <c r="H23" s="311"/>
      <c r="I23" s="311"/>
      <c r="J23" s="312"/>
      <c r="K23" s="355"/>
      <c r="L23" s="356"/>
      <c r="N23" s="123"/>
    </row>
    <row r="24" spans="2:14" ht="17.149999999999999" customHeight="1">
      <c r="B24" s="343"/>
      <c r="C24" s="344"/>
      <c r="D24" s="310"/>
      <c r="E24" s="311"/>
      <c r="F24" s="311"/>
      <c r="G24" s="311"/>
      <c r="H24" s="311"/>
      <c r="I24" s="311"/>
      <c r="J24" s="312"/>
      <c r="K24" s="355"/>
      <c r="L24" s="356"/>
    </row>
    <row r="25" spans="2:14" ht="17.149999999999999" customHeight="1">
      <c r="B25" s="343"/>
      <c r="C25" s="344"/>
      <c r="D25" s="310"/>
      <c r="E25" s="311"/>
      <c r="F25" s="311"/>
      <c r="G25" s="311"/>
      <c r="H25" s="311"/>
      <c r="I25" s="311"/>
      <c r="J25" s="312"/>
      <c r="K25" s="355"/>
      <c r="L25" s="356"/>
    </row>
    <row r="26" spans="2:14" ht="17.149999999999999" customHeight="1">
      <c r="B26" s="343"/>
      <c r="C26" s="344"/>
      <c r="D26" s="310"/>
      <c r="E26" s="311"/>
      <c r="F26" s="311"/>
      <c r="G26" s="311"/>
      <c r="H26" s="311"/>
      <c r="I26" s="311"/>
      <c r="J26" s="312"/>
      <c r="K26" s="355"/>
      <c r="L26" s="356"/>
    </row>
    <row r="27" spans="2:14" ht="17.149999999999999" customHeight="1">
      <c r="B27" s="343"/>
      <c r="C27" s="344"/>
      <c r="D27" s="310"/>
      <c r="E27" s="311"/>
      <c r="F27" s="311"/>
      <c r="G27" s="311"/>
      <c r="H27" s="311"/>
      <c r="I27" s="311"/>
      <c r="J27" s="312"/>
      <c r="K27" s="355"/>
      <c r="L27" s="356"/>
    </row>
    <row r="28" spans="2:14" ht="17.149999999999999" customHeight="1">
      <c r="B28" s="343"/>
      <c r="C28" s="344"/>
      <c r="D28" s="310"/>
      <c r="E28" s="311"/>
      <c r="F28" s="311"/>
      <c r="G28" s="311"/>
      <c r="H28" s="311"/>
      <c r="I28" s="311"/>
      <c r="J28" s="312"/>
      <c r="K28" s="355"/>
      <c r="L28" s="356"/>
    </row>
    <row r="29" spans="2:14" ht="17.149999999999999" customHeight="1" thickBot="1">
      <c r="B29" s="345"/>
      <c r="C29" s="346"/>
      <c r="D29" s="313"/>
      <c r="E29" s="314"/>
      <c r="F29" s="314"/>
      <c r="G29" s="314"/>
      <c r="H29" s="314"/>
      <c r="I29" s="314"/>
      <c r="J29" s="315"/>
      <c r="K29" s="357"/>
      <c r="L29" s="358"/>
    </row>
    <row r="30" spans="2:14" ht="9.9" customHeight="1">
      <c r="B30" s="153"/>
      <c r="C30" s="153"/>
      <c r="D30" s="153"/>
      <c r="E30" s="152"/>
      <c r="F30" s="142"/>
      <c r="G30" s="142"/>
      <c r="H30" s="142"/>
      <c r="I30" s="142"/>
      <c r="J30" s="142"/>
      <c r="K30" s="142"/>
      <c r="L30" s="142"/>
    </row>
    <row r="31" spans="2:14" ht="9.9" customHeight="1" thickBot="1">
      <c r="B31" s="153"/>
      <c r="C31" s="153"/>
      <c r="D31" s="153"/>
      <c r="E31" s="152"/>
      <c r="F31" s="142"/>
      <c r="G31" s="142"/>
      <c r="H31" s="142"/>
      <c r="I31" s="142"/>
      <c r="J31" s="142"/>
      <c r="K31" s="142"/>
      <c r="L31" s="142"/>
    </row>
    <row r="32" spans="2:14" ht="12.75" customHeight="1">
      <c r="B32" s="347" t="s">
        <v>130</v>
      </c>
      <c r="C32" s="348"/>
      <c r="D32" s="307" t="s">
        <v>236</v>
      </c>
      <c r="E32" s="308"/>
      <c r="F32" s="308"/>
      <c r="G32" s="308"/>
      <c r="H32" s="308"/>
      <c r="I32" s="308"/>
      <c r="J32" s="309"/>
      <c r="K32" s="359" t="s">
        <v>136</v>
      </c>
      <c r="L32" s="360"/>
    </row>
    <row r="33" spans="2:12" ht="12.75" customHeight="1">
      <c r="B33" s="349"/>
      <c r="C33" s="350"/>
      <c r="D33" s="310"/>
      <c r="E33" s="311"/>
      <c r="F33" s="311"/>
      <c r="G33" s="311"/>
      <c r="H33" s="311"/>
      <c r="I33" s="311"/>
      <c r="J33" s="312"/>
      <c r="K33" s="361"/>
      <c r="L33" s="362"/>
    </row>
    <row r="34" spans="2:12" ht="12.75" customHeight="1">
      <c r="B34" s="349"/>
      <c r="C34" s="350"/>
      <c r="D34" s="310"/>
      <c r="E34" s="311"/>
      <c r="F34" s="311"/>
      <c r="G34" s="311"/>
      <c r="H34" s="311"/>
      <c r="I34" s="311"/>
      <c r="J34" s="312"/>
      <c r="K34" s="361"/>
      <c r="L34" s="362"/>
    </row>
    <row r="35" spans="2:12" ht="12.75" customHeight="1">
      <c r="B35" s="349"/>
      <c r="C35" s="350"/>
      <c r="D35" s="310"/>
      <c r="E35" s="311"/>
      <c r="F35" s="311"/>
      <c r="G35" s="311"/>
      <c r="H35" s="311"/>
      <c r="I35" s="311"/>
      <c r="J35" s="312"/>
      <c r="K35" s="361"/>
      <c r="L35" s="362"/>
    </row>
    <row r="36" spans="2:12" ht="12.9" customHeight="1" thickBot="1">
      <c r="B36" s="351"/>
      <c r="C36" s="352"/>
      <c r="D36" s="313"/>
      <c r="E36" s="314"/>
      <c r="F36" s="314"/>
      <c r="G36" s="314"/>
      <c r="H36" s="314"/>
      <c r="I36" s="314"/>
      <c r="J36" s="315"/>
      <c r="K36" s="363"/>
      <c r="L36" s="364"/>
    </row>
    <row r="37" spans="2:12" ht="9.9" customHeight="1">
      <c r="B37" s="153"/>
      <c r="C37" s="153"/>
      <c r="D37" s="153"/>
      <c r="E37" s="152"/>
      <c r="F37" s="142"/>
      <c r="G37" s="142"/>
      <c r="H37" s="142"/>
      <c r="I37" s="142"/>
      <c r="J37" s="142"/>
      <c r="K37" s="142"/>
      <c r="L37" s="142"/>
    </row>
    <row r="38" spans="2:12" ht="9.9" customHeight="1" thickBot="1">
      <c r="B38" s="153"/>
      <c r="C38" s="153"/>
      <c r="D38" s="153"/>
      <c r="E38" s="152"/>
      <c r="F38" s="142"/>
      <c r="G38" s="142"/>
      <c r="H38" s="142"/>
      <c r="I38" s="142"/>
      <c r="J38" s="142"/>
      <c r="K38" s="142"/>
      <c r="L38" s="142"/>
    </row>
    <row r="39" spans="2:12" ht="12.75" customHeight="1">
      <c r="B39" s="316" t="s">
        <v>131</v>
      </c>
      <c r="C39" s="317"/>
      <c r="D39" s="307" t="s">
        <v>138</v>
      </c>
      <c r="E39" s="308"/>
      <c r="F39" s="308"/>
      <c r="G39" s="308"/>
      <c r="H39" s="308"/>
      <c r="I39" s="308"/>
      <c r="J39" s="309"/>
      <c r="K39" s="322" t="s">
        <v>142</v>
      </c>
      <c r="L39" s="323"/>
    </row>
    <row r="40" spans="2:12" ht="12.75" customHeight="1">
      <c r="B40" s="318"/>
      <c r="C40" s="319"/>
      <c r="D40" s="310"/>
      <c r="E40" s="311"/>
      <c r="F40" s="311"/>
      <c r="G40" s="311"/>
      <c r="H40" s="311"/>
      <c r="I40" s="311"/>
      <c r="J40" s="312"/>
      <c r="K40" s="324"/>
      <c r="L40" s="325"/>
    </row>
    <row r="41" spans="2:12" ht="12.75" customHeight="1">
      <c r="B41" s="318"/>
      <c r="C41" s="319"/>
      <c r="D41" s="310"/>
      <c r="E41" s="311"/>
      <c r="F41" s="311"/>
      <c r="G41" s="311"/>
      <c r="H41" s="311"/>
      <c r="I41" s="311"/>
      <c r="J41" s="312"/>
      <c r="K41" s="324"/>
      <c r="L41" s="325"/>
    </row>
    <row r="42" spans="2:12" ht="12.75" customHeight="1">
      <c r="B42" s="318"/>
      <c r="C42" s="319"/>
      <c r="D42" s="310"/>
      <c r="E42" s="311"/>
      <c r="F42" s="311"/>
      <c r="G42" s="311"/>
      <c r="H42" s="311"/>
      <c r="I42" s="311"/>
      <c r="J42" s="312"/>
      <c r="K42" s="324"/>
      <c r="L42" s="325"/>
    </row>
    <row r="43" spans="2:12" ht="12.75" customHeight="1">
      <c r="B43" s="318"/>
      <c r="C43" s="319"/>
      <c r="D43" s="310"/>
      <c r="E43" s="311"/>
      <c r="F43" s="311"/>
      <c r="G43" s="311"/>
      <c r="H43" s="311"/>
      <c r="I43" s="311"/>
      <c r="J43" s="312"/>
      <c r="K43" s="324"/>
      <c r="L43" s="325"/>
    </row>
    <row r="44" spans="2:12" ht="12.9" customHeight="1" thickBot="1">
      <c r="B44" s="320"/>
      <c r="C44" s="321"/>
      <c r="D44" s="313"/>
      <c r="E44" s="314"/>
      <c r="F44" s="314"/>
      <c r="G44" s="314"/>
      <c r="H44" s="314"/>
      <c r="I44" s="314"/>
      <c r="J44" s="315"/>
      <c r="K44" s="326"/>
      <c r="L44" s="327"/>
    </row>
    <row r="45" spans="2:12" ht="9.9" customHeight="1">
      <c r="B45" s="153"/>
      <c r="C45" s="153"/>
      <c r="D45" s="153"/>
      <c r="E45" s="152"/>
      <c r="F45" s="142"/>
      <c r="G45" s="142"/>
      <c r="H45" s="142"/>
      <c r="I45" s="142"/>
      <c r="J45" s="142"/>
      <c r="K45" s="142"/>
      <c r="L45" s="142"/>
    </row>
    <row r="46" spans="2:12" ht="9.9" customHeight="1" thickBot="1">
      <c r="B46" s="153"/>
      <c r="C46" s="153"/>
      <c r="D46" s="153"/>
      <c r="E46" s="152"/>
      <c r="F46" s="142"/>
      <c r="G46" s="142"/>
      <c r="H46" s="142"/>
      <c r="I46" s="142"/>
      <c r="J46" s="142"/>
      <c r="K46" s="142"/>
      <c r="L46" s="142"/>
    </row>
    <row r="47" spans="2:12" ht="15" customHeight="1">
      <c r="B47" s="328" t="s">
        <v>135</v>
      </c>
      <c r="C47" s="329"/>
      <c r="D47" s="307" t="s">
        <v>175</v>
      </c>
      <c r="E47" s="308"/>
      <c r="F47" s="308"/>
      <c r="G47" s="308"/>
      <c r="H47" s="308"/>
      <c r="I47" s="308"/>
      <c r="J47" s="309"/>
      <c r="K47" s="334" t="s">
        <v>137</v>
      </c>
      <c r="L47" s="335"/>
    </row>
    <row r="48" spans="2:12" ht="15" customHeight="1">
      <c r="B48" s="330"/>
      <c r="C48" s="331"/>
      <c r="D48" s="310"/>
      <c r="E48" s="311"/>
      <c r="F48" s="311"/>
      <c r="G48" s="311"/>
      <c r="H48" s="311"/>
      <c r="I48" s="311"/>
      <c r="J48" s="312"/>
      <c r="K48" s="336"/>
      <c r="L48" s="337"/>
    </row>
    <row r="49" spans="2:12" ht="15" customHeight="1">
      <c r="B49" s="330"/>
      <c r="C49" s="331"/>
      <c r="D49" s="310"/>
      <c r="E49" s="311"/>
      <c r="F49" s="311"/>
      <c r="G49" s="311"/>
      <c r="H49" s="311"/>
      <c r="I49" s="311"/>
      <c r="J49" s="312"/>
      <c r="K49" s="336"/>
      <c r="L49" s="337"/>
    </row>
    <row r="50" spans="2:12" ht="15" customHeight="1">
      <c r="B50" s="330"/>
      <c r="C50" s="331"/>
      <c r="D50" s="310"/>
      <c r="E50" s="311"/>
      <c r="F50" s="311"/>
      <c r="G50" s="311"/>
      <c r="H50" s="311"/>
      <c r="I50" s="311"/>
      <c r="J50" s="312"/>
      <c r="K50" s="336"/>
      <c r="L50" s="337"/>
    </row>
    <row r="51" spans="2:12" ht="15" customHeight="1">
      <c r="B51" s="330"/>
      <c r="C51" s="331"/>
      <c r="D51" s="310"/>
      <c r="E51" s="311"/>
      <c r="F51" s="311"/>
      <c r="G51" s="311"/>
      <c r="H51" s="311"/>
      <c r="I51" s="311"/>
      <c r="J51" s="312"/>
      <c r="K51" s="336"/>
      <c r="L51" s="337"/>
    </row>
    <row r="52" spans="2:12" ht="15" customHeight="1">
      <c r="B52" s="330"/>
      <c r="C52" s="331"/>
      <c r="D52" s="310"/>
      <c r="E52" s="311"/>
      <c r="F52" s="311"/>
      <c r="G52" s="311"/>
      <c r="H52" s="311"/>
      <c r="I52" s="311"/>
      <c r="J52" s="312"/>
      <c r="K52" s="336"/>
      <c r="L52" s="337"/>
    </row>
    <row r="53" spans="2:12" ht="15" customHeight="1">
      <c r="B53" s="330"/>
      <c r="C53" s="331"/>
      <c r="D53" s="310"/>
      <c r="E53" s="311"/>
      <c r="F53" s="311"/>
      <c r="G53" s="311"/>
      <c r="H53" s="311"/>
      <c r="I53" s="311"/>
      <c r="J53" s="312"/>
      <c r="K53" s="336"/>
      <c r="L53" s="337"/>
    </row>
    <row r="54" spans="2:12" ht="15" customHeight="1">
      <c r="B54" s="330"/>
      <c r="C54" s="331"/>
      <c r="D54" s="310"/>
      <c r="E54" s="311"/>
      <c r="F54" s="311"/>
      <c r="G54" s="311"/>
      <c r="H54" s="311"/>
      <c r="I54" s="311"/>
      <c r="J54" s="312"/>
      <c r="K54" s="336"/>
      <c r="L54" s="337"/>
    </row>
    <row r="55" spans="2:12" ht="15" customHeight="1">
      <c r="B55" s="330"/>
      <c r="C55" s="331"/>
      <c r="D55" s="310"/>
      <c r="E55" s="311"/>
      <c r="F55" s="311"/>
      <c r="G55" s="311"/>
      <c r="H55" s="311"/>
      <c r="I55" s="311"/>
      <c r="J55" s="312"/>
      <c r="K55" s="336"/>
      <c r="L55" s="337"/>
    </row>
    <row r="56" spans="2:12" ht="15" customHeight="1">
      <c r="B56" s="330"/>
      <c r="C56" s="331"/>
      <c r="D56" s="310"/>
      <c r="E56" s="311"/>
      <c r="F56" s="311"/>
      <c r="G56" s="311"/>
      <c r="H56" s="311"/>
      <c r="I56" s="311"/>
      <c r="J56" s="312"/>
      <c r="K56" s="336"/>
      <c r="L56" s="337"/>
    </row>
    <row r="57" spans="2:12" ht="15" customHeight="1">
      <c r="B57" s="330"/>
      <c r="C57" s="331"/>
      <c r="D57" s="310"/>
      <c r="E57" s="311"/>
      <c r="F57" s="311"/>
      <c r="G57" s="311"/>
      <c r="H57" s="311"/>
      <c r="I57" s="311"/>
      <c r="J57" s="312"/>
      <c r="K57" s="336"/>
      <c r="L57" s="337"/>
    </row>
    <row r="58" spans="2:12" ht="15" customHeight="1">
      <c r="B58" s="330"/>
      <c r="C58" s="331"/>
      <c r="D58" s="310"/>
      <c r="E58" s="311"/>
      <c r="F58" s="311"/>
      <c r="G58" s="311"/>
      <c r="H58" s="311"/>
      <c r="I58" s="311"/>
      <c r="J58" s="312"/>
      <c r="K58" s="336"/>
      <c r="L58" s="337"/>
    </row>
    <row r="59" spans="2:12" ht="15" customHeight="1">
      <c r="B59" s="330"/>
      <c r="C59" s="331"/>
      <c r="D59" s="310"/>
      <c r="E59" s="311"/>
      <c r="F59" s="311"/>
      <c r="G59" s="311"/>
      <c r="H59" s="311"/>
      <c r="I59" s="311"/>
      <c r="J59" s="312"/>
      <c r="K59" s="336"/>
      <c r="L59" s="337"/>
    </row>
    <row r="60" spans="2:12" ht="15" customHeight="1">
      <c r="B60" s="330"/>
      <c r="C60" s="331"/>
      <c r="D60" s="310"/>
      <c r="E60" s="311"/>
      <c r="F60" s="311"/>
      <c r="G60" s="311"/>
      <c r="H60" s="311"/>
      <c r="I60" s="311"/>
      <c r="J60" s="312"/>
      <c r="K60" s="336"/>
      <c r="L60" s="337"/>
    </row>
    <row r="61" spans="2:12" ht="15" customHeight="1">
      <c r="B61" s="330"/>
      <c r="C61" s="331"/>
      <c r="D61" s="310"/>
      <c r="E61" s="311"/>
      <c r="F61" s="311"/>
      <c r="G61" s="311"/>
      <c r="H61" s="311"/>
      <c r="I61" s="311"/>
      <c r="J61" s="312"/>
      <c r="K61" s="336"/>
      <c r="L61" s="337"/>
    </row>
    <row r="62" spans="2:12" ht="15" customHeight="1">
      <c r="B62" s="330"/>
      <c r="C62" s="331"/>
      <c r="D62" s="310"/>
      <c r="E62" s="311"/>
      <c r="F62" s="311"/>
      <c r="G62" s="311"/>
      <c r="H62" s="311"/>
      <c r="I62" s="311"/>
      <c r="J62" s="312"/>
      <c r="K62" s="336"/>
      <c r="L62" s="337"/>
    </row>
    <row r="63" spans="2:12" ht="15" customHeight="1">
      <c r="B63" s="330"/>
      <c r="C63" s="331"/>
      <c r="D63" s="310"/>
      <c r="E63" s="311"/>
      <c r="F63" s="311"/>
      <c r="G63" s="311"/>
      <c r="H63" s="311"/>
      <c r="I63" s="311"/>
      <c r="J63" s="312"/>
      <c r="K63" s="336"/>
      <c r="L63" s="337"/>
    </row>
    <row r="64" spans="2:12" ht="15" customHeight="1">
      <c r="B64" s="330"/>
      <c r="C64" s="331"/>
      <c r="D64" s="310"/>
      <c r="E64" s="311"/>
      <c r="F64" s="311"/>
      <c r="G64" s="311"/>
      <c r="H64" s="311"/>
      <c r="I64" s="311"/>
      <c r="J64" s="312"/>
      <c r="K64" s="336"/>
      <c r="L64" s="337"/>
    </row>
    <row r="65" spans="2:12" ht="15" customHeight="1" thickBot="1">
      <c r="B65" s="332"/>
      <c r="C65" s="333"/>
      <c r="D65" s="313"/>
      <c r="E65" s="314"/>
      <c r="F65" s="314"/>
      <c r="G65" s="314"/>
      <c r="H65" s="314"/>
      <c r="I65" s="314"/>
      <c r="J65" s="315"/>
      <c r="K65" s="338"/>
      <c r="L65" s="339"/>
    </row>
    <row r="66" spans="2:12" ht="9.9" customHeight="1">
      <c r="B66" s="153"/>
      <c r="C66" s="153"/>
      <c r="D66" s="153"/>
      <c r="E66" s="152"/>
      <c r="F66" s="142"/>
      <c r="G66" s="142"/>
      <c r="H66" s="142"/>
      <c r="I66" s="142"/>
      <c r="J66" s="142"/>
      <c r="K66" s="142"/>
      <c r="L66" s="142"/>
    </row>
    <row r="67" spans="2:12" ht="9.9" customHeight="1" thickBot="1">
      <c r="B67" s="153"/>
      <c r="C67" s="153"/>
      <c r="D67" s="153"/>
      <c r="E67" s="152"/>
      <c r="F67" s="142"/>
      <c r="G67" s="142"/>
      <c r="H67" s="142"/>
      <c r="I67" s="142"/>
      <c r="J67" s="142"/>
      <c r="K67" s="142"/>
      <c r="L67" s="142"/>
    </row>
    <row r="68" spans="2:12" ht="15.75" customHeight="1">
      <c r="B68" s="283" t="s">
        <v>169</v>
      </c>
      <c r="C68" s="284"/>
      <c r="D68" s="307" t="s">
        <v>238</v>
      </c>
      <c r="E68" s="308"/>
      <c r="F68" s="308"/>
      <c r="G68" s="308"/>
      <c r="H68" s="308"/>
      <c r="I68" s="308"/>
      <c r="J68" s="309"/>
      <c r="K68" s="289"/>
      <c r="L68" s="290"/>
    </row>
    <row r="69" spans="2:12" ht="12.75" customHeight="1">
      <c r="B69" s="285"/>
      <c r="C69" s="286"/>
      <c r="D69" s="310"/>
      <c r="E69" s="311"/>
      <c r="F69" s="311"/>
      <c r="G69" s="311"/>
      <c r="H69" s="311"/>
      <c r="I69" s="311"/>
      <c r="J69" s="312"/>
      <c r="K69" s="289"/>
      <c r="L69" s="290"/>
    </row>
    <row r="70" spans="2:12" ht="12.75" customHeight="1">
      <c r="B70" s="285"/>
      <c r="C70" s="286"/>
      <c r="D70" s="310"/>
      <c r="E70" s="311"/>
      <c r="F70" s="311"/>
      <c r="G70" s="311"/>
      <c r="H70" s="311"/>
      <c r="I70" s="311"/>
      <c r="J70" s="312"/>
      <c r="K70" s="289"/>
      <c r="L70" s="290"/>
    </row>
    <row r="71" spans="2:12" ht="12.75" customHeight="1">
      <c r="B71" s="285"/>
      <c r="C71" s="286"/>
      <c r="D71" s="310"/>
      <c r="E71" s="311"/>
      <c r="F71" s="311"/>
      <c r="G71" s="311"/>
      <c r="H71" s="311"/>
      <c r="I71" s="311"/>
      <c r="J71" s="312"/>
      <c r="K71" s="289"/>
      <c r="L71" s="290"/>
    </row>
    <row r="72" spans="2:12" ht="18" customHeight="1" thickBot="1">
      <c r="B72" s="287"/>
      <c r="C72" s="288"/>
      <c r="D72" s="313"/>
      <c r="E72" s="314"/>
      <c r="F72" s="314"/>
      <c r="G72" s="314"/>
      <c r="H72" s="314"/>
      <c r="I72" s="314"/>
      <c r="J72" s="315"/>
      <c r="K72" s="289"/>
      <c r="L72" s="290"/>
    </row>
    <row r="73" spans="2:12" ht="9.9" customHeight="1">
      <c r="B73" s="153"/>
      <c r="C73" s="153"/>
      <c r="D73" s="153"/>
      <c r="E73" s="152"/>
      <c r="F73" s="142"/>
      <c r="G73" s="142"/>
      <c r="H73" s="142"/>
      <c r="I73" s="142"/>
      <c r="J73" s="142"/>
      <c r="K73" s="142"/>
      <c r="L73" s="142"/>
    </row>
    <row r="74" spans="2:12" ht="9.9" customHeight="1" thickBot="1">
      <c r="B74" s="153"/>
      <c r="C74" s="153"/>
      <c r="D74" s="153"/>
      <c r="E74" s="152"/>
      <c r="F74" s="142"/>
      <c r="G74" s="142"/>
      <c r="H74" s="142"/>
      <c r="I74" s="142"/>
      <c r="J74" s="142"/>
      <c r="K74" s="142"/>
      <c r="L74" s="142"/>
    </row>
    <row r="75" spans="2:12" ht="12.75" customHeight="1">
      <c r="B75" s="291" t="s">
        <v>132</v>
      </c>
      <c r="C75" s="292"/>
      <c r="D75" s="274" t="s">
        <v>239</v>
      </c>
      <c r="E75" s="275"/>
      <c r="F75" s="275"/>
      <c r="G75" s="275"/>
      <c r="H75" s="275"/>
      <c r="I75" s="275"/>
      <c r="J75" s="276"/>
      <c r="K75" s="297"/>
      <c r="L75" s="298"/>
    </row>
    <row r="76" spans="2:12" ht="12.75" customHeight="1">
      <c r="B76" s="293"/>
      <c r="C76" s="294"/>
      <c r="D76" s="277"/>
      <c r="E76" s="278"/>
      <c r="F76" s="278"/>
      <c r="G76" s="278"/>
      <c r="H76" s="278"/>
      <c r="I76" s="278"/>
      <c r="J76" s="279"/>
      <c r="K76" s="297"/>
      <c r="L76" s="298"/>
    </row>
    <row r="77" spans="2:12" ht="12.75" customHeight="1">
      <c r="B77" s="293"/>
      <c r="C77" s="294"/>
      <c r="D77" s="277"/>
      <c r="E77" s="278"/>
      <c r="F77" s="278"/>
      <c r="G77" s="278"/>
      <c r="H77" s="278"/>
      <c r="I77" s="278"/>
      <c r="J77" s="279"/>
      <c r="K77" s="297"/>
      <c r="L77" s="298"/>
    </row>
    <row r="78" spans="2:12" ht="12.9" customHeight="1" thickBot="1">
      <c r="B78" s="295"/>
      <c r="C78" s="296"/>
      <c r="D78" s="280"/>
      <c r="E78" s="281"/>
      <c r="F78" s="281"/>
      <c r="G78" s="281"/>
      <c r="H78" s="281"/>
      <c r="I78" s="281"/>
      <c r="J78" s="282"/>
      <c r="K78" s="297"/>
      <c r="L78" s="298"/>
    </row>
    <row r="79" spans="2:12" ht="9.9" customHeight="1">
      <c r="B79" s="153"/>
      <c r="C79" s="153"/>
      <c r="D79" s="153"/>
      <c r="E79" s="152"/>
      <c r="F79" s="142"/>
      <c r="G79" s="142"/>
      <c r="H79" s="142"/>
      <c r="I79" s="142"/>
      <c r="J79" s="142"/>
      <c r="K79" s="142"/>
      <c r="L79" s="142"/>
    </row>
    <row r="80" spans="2:12" ht="9.9" customHeight="1" thickBot="1">
      <c r="B80" s="153"/>
      <c r="C80" s="153"/>
      <c r="D80" s="153"/>
      <c r="E80" s="152"/>
      <c r="F80" s="142"/>
      <c r="G80" s="142"/>
      <c r="H80" s="142"/>
      <c r="I80" s="142"/>
      <c r="J80" s="142"/>
      <c r="K80" s="142"/>
      <c r="L80" s="142"/>
    </row>
    <row r="81" spans="2:12" ht="12.75" customHeight="1">
      <c r="B81" s="299" t="s">
        <v>133</v>
      </c>
      <c r="C81" s="300"/>
      <c r="D81" s="274" t="s">
        <v>239</v>
      </c>
      <c r="E81" s="275"/>
      <c r="F81" s="275"/>
      <c r="G81" s="275"/>
      <c r="H81" s="275"/>
      <c r="I81" s="275"/>
      <c r="J81" s="276"/>
      <c r="K81" s="305"/>
      <c r="L81" s="306"/>
    </row>
    <row r="82" spans="2:12" ht="12.75" customHeight="1">
      <c r="B82" s="301"/>
      <c r="C82" s="302"/>
      <c r="D82" s="277"/>
      <c r="E82" s="278"/>
      <c r="F82" s="278"/>
      <c r="G82" s="278"/>
      <c r="H82" s="278"/>
      <c r="I82" s="278"/>
      <c r="J82" s="279"/>
      <c r="K82" s="305"/>
      <c r="L82" s="306"/>
    </row>
    <row r="83" spans="2:12" ht="12.75" customHeight="1">
      <c r="B83" s="301"/>
      <c r="C83" s="302"/>
      <c r="D83" s="277"/>
      <c r="E83" s="278"/>
      <c r="F83" s="278"/>
      <c r="G83" s="278"/>
      <c r="H83" s="278"/>
      <c r="I83" s="278"/>
      <c r="J83" s="279"/>
      <c r="K83" s="305"/>
      <c r="L83" s="306"/>
    </row>
    <row r="84" spans="2:12" ht="12.9" customHeight="1" thickBot="1">
      <c r="B84" s="303"/>
      <c r="C84" s="304"/>
      <c r="D84" s="280"/>
      <c r="E84" s="281"/>
      <c r="F84" s="281"/>
      <c r="G84" s="281"/>
      <c r="H84" s="281"/>
      <c r="I84" s="281"/>
      <c r="J84" s="282"/>
      <c r="K84" s="305"/>
      <c r="L84" s="306"/>
    </row>
    <row r="85" spans="2:12">
      <c r="B85" s="142"/>
      <c r="C85" s="142"/>
      <c r="D85" s="142"/>
      <c r="E85" s="142"/>
      <c r="F85" s="142"/>
      <c r="G85" s="142"/>
      <c r="H85" s="142"/>
      <c r="I85" s="142"/>
      <c r="J85" s="142"/>
      <c r="K85" s="142"/>
      <c r="L85" s="142"/>
    </row>
  </sheetData>
  <sheetProtection sheet="1" selectLockedCells="1" selectUnlockedCells="1"/>
  <mergeCells count="23">
    <mergeCell ref="K39:L44"/>
    <mergeCell ref="B47:C65"/>
    <mergeCell ref="K47:L65"/>
    <mergeCell ref="K17:L17"/>
    <mergeCell ref="D19:J29"/>
    <mergeCell ref="B19:C29"/>
    <mergeCell ref="B32:C36"/>
    <mergeCell ref="K19:L29"/>
    <mergeCell ref="K32:L36"/>
    <mergeCell ref="B15:I15"/>
    <mergeCell ref="D32:J36"/>
    <mergeCell ref="D39:J44"/>
    <mergeCell ref="D47:J65"/>
    <mergeCell ref="D68:J72"/>
    <mergeCell ref="B39:C44"/>
    <mergeCell ref="D75:J78"/>
    <mergeCell ref="D81:J84"/>
    <mergeCell ref="B68:C72"/>
    <mergeCell ref="K68:L72"/>
    <mergeCell ref="B75:C78"/>
    <mergeCell ref="K75:L78"/>
    <mergeCell ref="B81:C84"/>
    <mergeCell ref="K81:L84"/>
  </mergeCells>
  <pageMargins left="0.25" right="0.25" top="0.75" bottom="0.75" header="0.3" footer="0.3"/>
  <pageSetup paperSize="9" scale="63" pageOrder="overThenDown"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7" tint="-0.249977111117893"/>
    <pageSetUpPr fitToPage="1"/>
  </sheetPr>
  <dimension ref="A11:K73"/>
  <sheetViews>
    <sheetView showGridLines="0" topLeftCell="A42" zoomScaleNormal="100" workbookViewId="0">
      <selection activeCell="D38" sqref="D38:H38"/>
    </sheetView>
  </sheetViews>
  <sheetFormatPr baseColWidth="10" defaultColWidth="11.453125" defaultRowHeight="12.5"/>
  <cols>
    <col min="1" max="1" width="3.08984375" style="37" customWidth="1"/>
    <col min="2" max="2" width="16.54296875" style="37" customWidth="1"/>
    <col min="3" max="3" width="16.08984375" style="37" customWidth="1"/>
    <col min="4" max="4" width="17.54296875" style="37" customWidth="1"/>
    <col min="5" max="5" width="25.54296875" style="37" customWidth="1"/>
    <col min="6" max="8" width="23.6328125" style="37" customWidth="1"/>
    <col min="9" max="16384" width="11.453125" style="37"/>
  </cols>
  <sheetData>
    <row r="11" spans="1:11" ht="60.75" customHeight="1" thickBot="1"/>
    <row r="12" spans="1:11" ht="13.5" customHeight="1" thickBot="1">
      <c r="G12" s="129" t="s">
        <v>125</v>
      </c>
      <c r="H12" s="147"/>
    </row>
    <row r="13" spans="1:11" ht="11.25" customHeight="1" thickBot="1">
      <c r="A13" s="140"/>
      <c r="B13" s="140"/>
      <c r="C13" s="140"/>
      <c r="D13" s="140"/>
      <c r="E13" s="140"/>
      <c r="F13" s="140"/>
      <c r="G13" s="140"/>
      <c r="H13" s="140"/>
    </row>
    <row r="14" spans="1:11" ht="13.5" customHeight="1">
      <c r="A14" s="365" t="s">
        <v>28</v>
      </c>
      <c r="B14" s="210"/>
      <c r="C14" s="210"/>
      <c r="D14" s="210"/>
      <c r="E14" s="210"/>
      <c r="F14" s="210"/>
      <c r="G14" s="210"/>
      <c r="H14" s="210"/>
    </row>
    <row r="15" spans="1:11" ht="13.5" customHeight="1" thickBot="1">
      <c r="A15" s="366"/>
      <c r="B15" s="94" t="s">
        <v>39</v>
      </c>
      <c r="C15" s="223"/>
      <c r="D15" s="210"/>
      <c r="E15" s="94" t="s">
        <v>40</v>
      </c>
      <c r="F15" s="368"/>
      <c r="G15" s="368"/>
      <c r="H15" s="368"/>
      <c r="K15" s="138"/>
    </row>
    <row r="16" spans="1:11" ht="16" thickBot="1">
      <c r="A16" s="366"/>
      <c r="B16" s="210" t="s">
        <v>41</v>
      </c>
      <c r="C16" s="210"/>
      <c r="D16" s="223"/>
      <c r="E16" s="223"/>
      <c r="F16" s="223"/>
      <c r="G16" s="223"/>
      <c r="H16" s="223"/>
      <c r="K16" s="138"/>
    </row>
    <row r="17" spans="1:11" ht="15.5">
      <c r="A17" s="366"/>
      <c r="B17" s="210"/>
      <c r="C17" s="210"/>
      <c r="D17" s="374"/>
      <c r="E17" s="374"/>
      <c r="F17" s="374"/>
      <c r="G17" s="374"/>
      <c r="H17" s="374"/>
      <c r="K17" s="138"/>
    </row>
    <row r="18" spans="1:11" ht="16" thickBot="1">
      <c r="A18" s="366"/>
      <c r="B18" s="210" t="s">
        <v>81</v>
      </c>
      <c r="C18" s="224"/>
      <c r="D18" s="225"/>
      <c r="E18" s="226"/>
      <c r="F18" s="225" t="s">
        <v>218</v>
      </c>
      <c r="G18" s="375"/>
      <c r="H18" s="375"/>
      <c r="K18" s="138"/>
    </row>
    <row r="19" spans="1:11" ht="16" thickBot="1">
      <c r="A19" s="367"/>
      <c r="B19" s="227"/>
      <c r="C19" s="227"/>
      <c r="D19" s="227"/>
      <c r="E19" s="227"/>
      <c r="F19" s="227"/>
      <c r="G19" s="227"/>
      <c r="H19" s="227"/>
      <c r="K19" s="138"/>
    </row>
    <row r="20" spans="1:11" ht="15.5">
      <c r="A20" s="210"/>
      <c r="B20" s="210"/>
      <c r="C20" s="210"/>
      <c r="D20" s="210"/>
      <c r="E20" s="210"/>
      <c r="F20" s="210"/>
      <c r="G20" s="210"/>
      <c r="H20" s="210"/>
      <c r="K20" s="138"/>
    </row>
    <row r="21" spans="1:11" ht="15.75" customHeight="1" thickBot="1">
      <c r="A21" s="366" t="s">
        <v>29</v>
      </c>
      <c r="B21" s="369" t="s">
        <v>144</v>
      </c>
      <c r="C21" s="369"/>
      <c r="D21" s="373"/>
      <c r="E21" s="373"/>
      <c r="F21" s="373"/>
      <c r="G21" s="373"/>
      <c r="H21" s="373"/>
    </row>
    <row r="22" spans="1:11" ht="15.75" customHeight="1" thickBot="1">
      <c r="A22" s="366"/>
      <c r="B22" s="369" t="s">
        <v>145</v>
      </c>
      <c r="C22" s="369"/>
      <c r="D22" s="373"/>
      <c r="E22" s="373"/>
      <c r="F22" s="373"/>
      <c r="G22" s="373"/>
      <c r="H22" s="373"/>
    </row>
    <row r="23" spans="1:11" ht="16" thickBot="1">
      <c r="A23" s="366"/>
      <c r="B23" s="94" t="s">
        <v>225</v>
      </c>
      <c r="C23" s="210"/>
      <c r="D23" s="395" t="s">
        <v>114</v>
      </c>
      <c r="E23" s="395"/>
      <c r="F23" s="395"/>
      <c r="G23" s="395"/>
      <c r="H23" s="225"/>
    </row>
    <row r="24" spans="1:11" ht="15.5">
      <c r="A24" s="366"/>
      <c r="B24" s="210"/>
      <c r="C24" s="210"/>
      <c r="D24" s="379"/>
      <c r="E24" s="379"/>
      <c r="F24" s="379"/>
      <c r="G24" s="379"/>
      <c r="H24" s="210"/>
    </row>
    <row r="25" spans="1:11" ht="12.75" customHeight="1">
      <c r="A25" s="253"/>
      <c r="B25" s="94" t="s">
        <v>170</v>
      </c>
      <c r="C25" s="210"/>
      <c r="D25" s="225"/>
      <c r="E25" s="210"/>
      <c r="F25" s="398"/>
      <c r="G25" s="398"/>
      <c r="H25" s="210"/>
    </row>
    <row r="26" spans="1:11" ht="12.75" customHeight="1">
      <c r="A26" s="230"/>
      <c r="B26" s="210"/>
      <c r="C26" s="210"/>
      <c r="D26" s="225"/>
      <c r="E26" s="210"/>
      <c r="F26" s="229"/>
      <c r="G26" s="229"/>
      <c r="H26" s="210"/>
    </row>
    <row r="27" spans="1:11" ht="12.75" customHeight="1">
      <c r="A27" s="254"/>
      <c r="B27" s="94" t="s">
        <v>174</v>
      </c>
      <c r="C27" s="210"/>
      <c r="D27" s="225"/>
      <c r="E27" s="210"/>
      <c r="F27" s="210"/>
      <c r="G27" s="231"/>
      <c r="H27" s="232"/>
    </row>
    <row r="28" spans="1:11" ht="12.75" customHeight="1" thickBot="1">
      <c r="A28" s="228"/>
      <c r="B28" s="233" t="s">
        <v>217</v>
      </c>
      <c r="C28" s="210"/>
      <c r="D28" s="225"/>
      <c r="E28" s="210"/>
      <c r="F28" s="393" t="s">
        <v>222</v>
      </c>
      <c r="G28" s="393"/>
      <c r="H28" s="210"/>
    </row>
    <row r="29" spans="1:11" ht="16" thickBot="1">
      <c r="A29" s="222"/>
      <c r="B29" s="210"/>
      <c r="C29" s="210"/>
      <c r="D29" s="234"/>
      <c r="E29" s="234"/>
      <c r="F29" s="394"/>
      <c r="G29" s="394"/>
      <c r="H29" s="235"/>
      <c r="I29" s="188"/>
    </row>
    <row r="30" spans="1:11" ht="62.25" customHeight="1" thickBot="1">
      <c r="A30" s="236"/>
      <c r="B30" s="227"/>
      <c r="C30" s="380" t="s">
        <v>223</v>
      </c>
      <c r="D30" s="381"/>
      <c r="E30" s="381"/>
      <c r="F30" s="381"/>
      <c r="G30" s="381"/>
      <c r="H30" s="382"/>
    </row>
    <row r="31" spans="1:11" ht="12.75" customHeight="1">
      <c r="A31" s="228"/>
      <c r="B31" s="210"/>
      <c r="C31" s="210"/>
      <c r="D31" s="225"/>
      <c r="E31" s="210"/>
      <c r="F31" s="229"/>
      <c r="G31" s="229"/>
      <c r="H31" s="210"/>
    </row>
    <row r="32" spans="1:11" ht="12.75" customHeight="1" thickBot="1">
      <c r="A32" s="366" t="s">
        <v>30</v>
      </c>
      <c r="B32" s="94" t="s">
        <v>31</v>
      </c>
      <c r="C32" s="210"/>
      <c r="D32" s="371"/>
      <c r="E32" s="371"/>
      <c r="F32" s="371"/>
      <c r="G32" s="371"/>
      <c r="H32" s="371"/>
    </row>
    <row r="33" spans="1:8" ht="15.9" customHeight="1" thickBot="1">
      <c r="A33" s="366"/>
      <c r="B33" s="210" t="s">
        <v>45</v>
      </c>
      <c r="C33" s="210"/>
      <c r="D33" s="368"/>
      <c r="E33" s="368"/>
      <c r="F33" s="225" t="s">
        <v>106</v>
      </c>
      <c r="G33" s="372"/>
      <c r="H33" s="372"/>
    </row>
    <row r="34" spans="1:8" ht="12.65" customHeight="1">
      <c r="A34" s="366"/>
      <c r="B34" s="210"/>
      <c r="C34" s="210"/>
      <c r="D34" s="237"/>
      <c r="E34" s="237"/>
      <c r="F34" s="225"/>
      <c r="G34" s="376"/>
      <c r="H34" s="376"/>
    </row>
    <row r="35" spans="1:8" ht="12.75" customHeight="1">
      <c r="A35" s="366"/>
      <c r="B35" s="210" t="s">
        <v>105</v>
      </c>
      <c r="C35" s="377"/>
      <c r="D35" s="377"/>
      <c r="E35" s="377"/>
      <c r="F35" s="377"/>
      <c r="G35" s="210"/>
      <c r="H35" s="210"/>
    </row>
    <row r="36" spans="1:8" ht="12.75" customHeight="1" thickBot="1">
      <c r="A36" s="366"/>
      <c r="B36" s="210"/>
      <c r="C36" s="378"/>
      <c r="D36" s="378"/>
      <c r="E36" s="378"/>
      <c r="F36" s="378"/>
      <c r="G36" s="225" t="s">
        <v>81</v>
      </c>
      <c r="H36" s="238"/>
    </row>
    <row r="37" spans="1:8" ht="12.75" customHeight="1">
      <c r="A37" s="366"/>
      <c r="B37" s="210"/>
      <c r="C37" s="210"/>
      <c r="D37" s="210"/>
      <c r="E37" s="210"/>
      <c r="F37" s="210"/>
      <c r="G37" s="210"/>
      <c r="H37" s="210"/>
    </row>
    <row r="38" spans="1:8" ht="27" customHeight="1" thickBot="1">
      <c r="A38" s="366"/>
      <c r="B38" s="370" t="s">
        <v>226</v>
      </c>
      <c r="C38" s="370"/>
      <c r="D38" s="397" t="s">
        <v>215</v>
      </c>
      <c r="E38" s="397"/>
      <c r="F38" s="397"/>
      <c r="G38" s="397"/>
      <c r="H38" s="397"/>
    </row>
    <row r="39" spans="1:8" ht="15.5">
      <c r="A39" s="366"/>
      <c r="B39" s="210"/>
      <c r="C39" s="210"/>
      <c r="D39" s="210"/>
      <c r="E39" s="210"/>
      <c r="F39" s="210"/>
      <c r="G39" s="210"/>
      <c r="H39" s="210"/>
    </row>
    <row r="40" spans="1:8" ht="16" thickBot="1">
      <c r="A40" s="366"/>
      <c r="B40" s="239" t="s">
        <v>70</v>
      </c>
      <c r="C40" s="210"/>
      <c r="D40" s="240"/>
      <c r="E40" s="239" t="s">
        <v>43</v>
      </c>
      <c r="F40" s="240"/>
      <c r="G40" s="210"/>
      <c r="H40" s="210"/>
    </row>
    <row r="41" spans="1:8" ht="16" thickBot="1">
      <c r="A41" s="366"/>
      <c r="B41" s="239" t="s">
        <v>44</v>
      </c>
      <c r="C41" s="239"/>
      <c r="D41" s="255"/>
      <c r="E41" s="210"/>
      <c r="F41" s="210"/>
      <c r="G41" s="210"/>
      <c r="H41" s="210"/>
    </row>
    <row r="42" spans="1:8" ht="15.5">
      <c r="A42" s="366"/>
      <c r="B42" s="210"/>
      <c r="C42" s="239"/>
      <c r="D42" s="239"/>
      <c r="E42" s="241"/>
      <c r="F42" s="241"/>
      <c r="G42" s="241"/>
      <c r="H42" s="210"/>
    </row>
    <row r="43" spans="1:8" ht="16" thickBot="1">
      <c r="A43" s="222"/>
      <c r="B43" s="210" t="s">
        <v>128</v>
      </c>
      <c r="C43" s="239"/>
      <c r="D43" s="383"/>
      <c r="E43" s="383"/>
      <c r="F43" s="241"/>
      <c r="G43" s="241"/>
      <c r="H43" s="210"/>
    </row>
    <row r="44" spans="1:8" ht="12.75" customHeight="1">
      <c r="A44" s="242"/>
      <c r="B44" s="239"/>
      <c r="C44" s="242"/>
      <c r="D44" s="243"/>
      <c r="E44" s="210"/>
      <c r="F44" s="210"/>
      <c r="G44" s="241"/>
      <c r="H44" s="241"/>
    </row>
    <row r="45" spans="1:8" ht="15" customHeight="1" thickBot="1">
      <c r="A45" s="244"/>
      <c r="B45" s="94" t="s">
        <v>211</v>
      </c>
      <c r="C45" s="210"/>
      <c r="D45" s="210" t="s">
        <v>42</v>
      </c>
      <c r="E45" s="245"/>
      <c r="F45" s="210"/>
      <c r="G45" s="241"/>
      <c r="H45" s="241"/>
    </row>
    <row r="46" spans="1:8" ht="15" customHeight="1" thickBot="1">
      <c r="A46" s="244"/>
      <c r="B46" s="94" t="s">
        <v>212</v>
      </c>
      <c r="C46" s="210"/>
      <c r="D46" s="246" t="s">
        <v>213</v>
      </c>
      <c r="E46" s="245"/>
      <c r="F46" s="391" t="s">
        <v>214</v>
      </c>
      <c r="G46" s="392"/>
      <c r="H46" s="247"/>
    </row>
    <row r="47" spans="1:8" ht="15" customHeight="1" thickBot="1">
      <c r="A47" s="244"/>
      <c r="B47" s="94" t="s">
        <v>216</v>
      </c>
      <c r="C47" s="210"/>
      <c r="D47" s="210"/>
      <c r="E47" s="245"/>
      <c r="F47" s="241"/>
      <c r="G47" s="241"/>
      <c r="H47" s="241"/>
    </row>
    <row r="48" spans="1:8" ht="15" customHeight="1" thickBot="1">
      <c r="A48" s="244"/>
      <c r="B48" s="94" t="s">
        <v>224</v>
      </c>
      <c r="C48" s="210"/>
      <c r="D48" s="210"/>
      <c r="E48" s="248"/>
      <c r="F48" s="223"/>
      <c r="G48" s="249"/>
      <c r="H48" s="249"/>
    </row>
    <row r="49" spans="1:8" ht="13" thickBot="1">
      <c r="A49" s="193"/>
      <c r="F49" s="139"/>
      <c r="G49" s="272"/>
      <c r="H49" s="139"/>
    </row>
    <row r="50" spans="1:8">
      <c r="A50" s="143"/>
      <c r="B50" s="143"/>
      <c r="C50" s="143"/>
      <c r="D50" s="143"/>
      <c r="E50" s="143"/>
      <c r="F50" s="143"/>
      <c r="G50" s="139"/>
      <c r="H50" s="143"/>
    </row>
    <row r="51" spans="1:8" ht="15.5">
      <c r="A51" s="138"/>
      <c r="B51" s="396" t="s">
        <v>219</v>
      </c>
      <c r="C51" s="396"/>
      <c r="D51" s="396"/>
      <c r="E51" s="396"/>
      <c r="F51" s="396"/>
      <c r="G51" s="396"/>
      <c r="H51" s="396"/>
    </row>
    <row r="52" spans="1:8" ht="15.5">
      <c r="A52" s="138"/>
      <c r="B52" s="389" t="s">
        <v>69</v>
      </c>
      <c r="C52" s="201" t="s">
        <v>33</v>
      </c>
      <c r="D52" s="201" t="s">
        <v>27</v>
      </c>
      <c r="E52" s="201" t="s">
        <v>34</v>
      </c>
      <c r="F52" s="201" t="s">
        <v>35</v>
      </c>
      <c r="G52" s="201" t="s">
        <v>36</v>
      </c>
      <c r="H52" s="201" t="s">
        <v>22</v>
      </c>
    </row>
    <row r="53" spans="1:8" ht="15.5">
      <c r="A53" s="138"/>
      <c r="B53" s="390"/>
      <c r="C53" s="202">
        <f>IF(ISBLANK('2) CALCUL SALAIRES '!M17),"",'2) CALCUL SALAIRES '!M17)</f>
        <v>0</v>
      </c>
      <c r="D53" s="202">
        <f>IF(ISBLANK('2) CALCUL SALAIRES '!N17),"",'2) CALCUL SALAIRES '!N17)</f>
        <v>0</v>
      </c>
      <c r="E53" s="203">
        <f>'3) ENSEIGNEMENT ORGANISME'!L11</f>
        <v>0</v>
      </c>
      <c r="F53" s="204">
        <f>'4) DEPLACEMENT REPAS HEBERG. '!K52</f>
        <v>0</v>
      </c>
      <c r="G53" s="205">
        <f>'2) CALCUL SALAIRES '!N33</f>
        <v>0</v>
      </c>
      <c r="H53" s="205">
        <f>SUM(E53:G53)</f>
        <v>0</v>
      </c>
    </row>
    <row r="54" spans="1:8" ht="15.5">
      <c r="A54" s="138"/>
      <c r="B54" s="206" t="s">
        <v>22</v>
      </c>
      <c r="C54" s="207"/>
      <c r="D54" s="207"/>
      <c r="E54" s="205">
        <f>SUM(E53:E53)</f>
        <v>0</v>
      </c>
      <c r="F54" s="205">
        <f>SUM(F53:F53)</f>
        <v>0</v>
      </c>
      <c r="G54" s="205">
        <f>SUM(G53:G53)</f>
        <v>0</v>
      </c>
      <c r="H54" s="208">
        <f>SUM(H53:H53)</f>
        <v>0</v>
      </c>
    </row>
    <row r="55" spans="1:8" ht="16" thickBot="1">
      <c r="A55" s="138"/>
      <c r="B55" s="209"/>
      <c r="C55" s="210"/>
      <c r="D55" s="210"/>
      <c r="E55" s="211"/>
      <c r="F55" s="211"/>
      <c r="G55" s="211"/>
      <c r="H55" s="212"/>
    </row>
    <row r="56" spans="1:8" ht="16.5" thickTop="1" thickBot="1">
      <c r="A56" s="138"/>
      <c r="B56" s="213" t="s">
        <v>220</v>
      </c>
      <c r="C56" s="214"/>
      <c r="D56" s="214"/>
      <c r="E56" s="214"/>
      <c r="F56" s="214"/>
      <c r="G56" s="250">
        <f>IF(H54=0,0,H56/H54)</f>
        <v>0</v>
      </c>
      <c r="H56" s="215">
        <f>'5) COFINANCEMENT ETS'!H12</f>
        <v>0</v>
      </c>
    </row>
    <row r="57" spans="1:8" ht="16.5" thickTop="1" thickBot="1">
      <c r="A57" s="36"/>
      <c r="B57" s="209"/>
      <c r="C57" s="210"/>
      <c r="D57" s="210"/>
      <c r="E57" s="216"/>
      <c r="F57" s="216"/>
      <c r="G57" s="216"/>
      <c r="H57" s="217"/>
    </row>
    <row r="58" spans="1:8" ht="16.5" thickTop="1" thickBot="1">
      <c r="A58" s="36"/>
      <c r="B58" s="218" t="s">
        <v>221</v>
      </c>
      <c r="C58" s="219"/>
      <c r="D58" s="219"/>
      <c r="E58" s="219"/>
      <c r="F58" s="219"/>
      <c r="G58" s="220"/>
      <c r="H58" s="221">
        <f>H54-H56</f>
        <v>0</v>
      </c>
    </row>
    <row r="59" spans="1:8" ht="15" thickTop="1">
      <c r="A59" s="36"/>
      <c r="B59" s="148"/>
      <c r="C59" s="148"/>
      <c r="D59" s="148"/>
      <c r="E59" s="148"/>
      <c r="F59" s="148"/>
      <c r="G59" s="148"/>
    </row>
    <row r="60" spans="1:8" ht="14.5">
      <c r="A60" s="36"/>
      <c r="B60" s="148"/>
      <c r="C60" s="148"/>
      <c r="D60" s="148"/>
      <c r="E60" s="148"/>
      <c r="F60" s="148"/>
      <c r="G60" s="148"/>
    </row>
    <row r="61" spans="1:8" ht="16" thickBot="1">
      <c r="B61" s="210" t="s">
        <v>210</v>
      </c>
      <c r="C61" s="238"/>
      <c r="D61" s="225" t="s">
        <v>32</v>
      </c>
      <c r="E61" s="255"/>
      <c r="F61" s="139"/>
      <c r="G61" s="139"/>
      <c r="H61" s="139"/>
    </row>
    <row r="62" spans="1:8" ht="13">
      <c r="C62" s="149"/>
      <c r="D62" s="141"/>
      <c r="E62" s="150"/>
      <c r="F62" s="139"/>
      <c r="G62" s="139"/>
      <c r="H62" s="139"/>
    </row>
    <row r="64" spans="1:8" ht="15" customHeight="1"/>
    <row r="65" spans="2:8" ht="12.75" customHeight="1">
      <c r="B65" s="386" t="s">
        <v>82</v>
      </c>
      <c r="C65" s="386"/>
      <c r="D65" s="386"/>
      <c r="E65" s="386"/>
      <c r="F65" s="386"/>
      <c r="G65" s="387" t="s">
        <v>46</v>
      </c>
      <c r="H65" s="387"/>
    </row>
    <row r="66" spans="2:8">
      <c r="B66" s="386"/>
      <c r="C66" s="386"/>
      <c r="D66" s="386"/>
      <c r="E66" s="386"/>
      <c r="F66" s="386"/>
      <c r="G66" s="387"/>
      <c r="H66" s="387"/>
    </row>
    <row r="67" spans="2:8">
      <c r="B67" s="386"/>
      <c r="C67" s="386"/>
      <c r="D67" s="386"/>
      <c r="E67" s="386"/>
      <c r="F67" s="386"/>
      <c r="G67" s="387"/>
      <c r="H67" s="387"/>
    </row>
    <row r="68" spans="2:8">
      <c r="B68" s="386"/>
      <c r="C68" s="386"/>
      <c r="D68" s="386"/>
      <c r="E68" s="386"/>
      <c r="F68" s="386"/>
    </row>
    <row r="69" spans="2:8" ht="14.5">
      <c r="B69" s="144" t="s">
        <v>104</v>
      </c>
      <c r="C69" s="144"/>
      <c r="D69" s="388"/>
      <c r="E69" s="388"/>
      <c r="F69" s="388"/>
    </row>
    <row r="70" spans="2:8" ht="14.5">
      <c r="B70" s="144" t="s">
        <v>47</v>
      </c>
      <c r="C70" s="384"/>
      <c r="D70" s="385"/>
      <c r="E70" s="144" t="s">
        <v>48</v>
      </c>
      <c r="F70" s="145"/>
    </row>
    <row r="71" spans="2:8" ht="14.5">
      <c r="B71" s="144" t="s">
        <v>103</v>
      </c>
      <c r="C71" s="144"/>
      <c r="D71" s="144"/>
      <c r="E71" s="144"/>
      <c r="F71" s="144"/>
    </row>
    <row r="72" spans="2:8" ht="14.5">
      <c r="B72" s="144"/>
      <c r="C72" s="144"/>
      <c r="D72" s="144"/>
      <c r="E72" s="144"/>
      <c r="F72" s="144"/>
    </row>
    <row r="73" spans="2:8">
      <c r="B73" s="146"/>
      <c r="C73" s="146"/>
      <c r="D73" s="146"/>
      <c r="E73" s="146"/>
      <c r="F73" s="146"/>
    </row>
  </sheetData>
  <sheetProtection sheet="1" selectLockedCells="1"/>
  <mergeCells count="31">
    <mergeCell ref="A32:A42"/>
    <mergeCell ref="D22:H22"/>
    <mergeCell ref="D43:E43"/>
    <mergeCell ref="C70:D70"/>
    <mergeCell ref="B65:F68"/>
    <mergeCell ref="G65:H67"/>
    <mergeCell ref="D69:F69"/>
    <mergeCell ref="B52:B53"/>
    <mergeCell ref="F46:G46"/>
    <mergeCell ref="F28:G29"/>
    <mergeCell ref="D23:G23"/>
    <mergeCell ref="B51:H51"/>
    <mergeCell ref="D38:H38"/>
    <mergeCell ref="F25:G25"/>
    <mergeCell ref="D24:E24"/>
    <mergeCell ref="A14:A19"/>
    <mergeCell ref="F15:H15"/>
    <mergeCell ref="B22:C22"/>
    <mergeCell ref="B38:C38"/>
    <mergeCell ref="D32:H32"/>
    <mergeCell ref="D33:E33"/>
    <mergeCell ref="G33:H33"/>
    <mergeCell ref="B21:C21"/>
    <mergeCell ref="D21:H21"/>
    <mergeCell ref="D17:H17"/>
    <mergeCell ref="G18:H18"/>
    <mergeCell ref="A21:A24"/>
    <mergeCell ref="G34:H34"/>
    <mergeCell ref="C35:F36"/>
    <mergeCell ref="F24:G24"/>
    <mergeCell ref="C30:H30"/>
  </mergeCells>
  <phoneticPr fontId="4" type="noConversion"/>
  <hyperlinks>
    <hyperlink ref="F46" r:id="rId1" xr:uid="{A2936CFD-350C-467E-9BAF-4C320B974ECA}"/>
  </hyperlinks>
  <printOptions horizontalCentered="1"/>
  <pageMargins left="0.23622047244094491" right="0.23622047244094491" top="0.35433070866141736" bottom="0.35433070866141736" header="0.31496062992125984" footer="0.31496062992125984"/>
  <pageSetup paperSize="9" scale="67" pageOrder="overThenDown"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6145" r:id="rId5" name="Check Box 1">
              <controlPr defaultSize="0" autoFill="0" autoLine="0" autoPict="0">
                <anchor moveWithCells="1">
                  <from>
                    <xdr:col>0</xdr:col>
                    <xdr:colOff>0</xdr:colOff>
                    <xdr:row>44</xdr:row>
                    <xdr:rowOff>0</xdr:rowOff>
                  </from>
                  <to>
                    <xdr:col>2</xdr:col>
                    <xdr:colOff>146050</xdr:colOff>
                    <xdr:row>45</xdr:row>
                    <xdr:rowOff>6350</xdr:rowOff>
                  </to>
                </anchor>
              </controlPr>
            </control>
          </mc:Choice>
        </mc:AlternateContent>
        <mc:AlternateContent xmlns:mc="http://schemas.openxmlformats.org/markup-compatibility/2006">
          <mc:Choice Requires="x14">
            <control shapeId="6146" r:id="rId6" name="Check Box 2">
              <controlPr defaultSize="0" autoFill="0" autoLine="0" autoPict="0">
                <anchor moveWithCells="1">
                  <from>
                    <xdr:col>0</xdr:col>
                    <xdr:colOff>0</xdr:colOff>
                    <xdr:row>45</xdr:row>
                    <xdr:rowOff>158750</xdr:rowOff>
                  </from>
                  <to>
                    <xdr:col>2</xdr:col>
                    <xdr:colOff>146050</xdr:colOff>
                    <xdr:row>46</xdr:row>
                    <xdr:rowOff>177800</xdr:rowOff>
                  </to>
                </anchor>
              </controlPr>
            </control>
          </mc:Choice>
        </mc:AlternateContent>
        <mc:AlternateContent xmlns:mc="http://schemas.openxmlformats.org/markup-compatibility/2006">
          <mc:Choice Requires="x14">
            <control shapeId="6147" r:id="rId7" name="Check Box 3">
              <controlPr defaultSize="0" autoFill="0" autoLine="0" autoPict="0">
                <anchor moveWithCells="1">
                  <from>
                    <xdr:col>0</xdr:col>
                    <xdr:colOff>0</xdr:colOff>
                    <xdr:row>44</xdr:row>
                    <xdr:rowOff>184150</xdr:rowOff>
                  </from>
                  <to>
                    <xdr:col>2</xdr:col>
                    <xdr:colOff>146050</xdr:colOff>
                    <xdr:row>45</xdr:row>
                    <xdr:rowOff>184150</xdr:rowOff>
                  </to>
                </anchor>
              </controlPr>
            </control>
          </mc:Choice>
        </mc:AlternateContent>
        <mc:AlternateContent xmlns:mc="http://schemas.openxmlformats.org/markup-compatibility/2006">
          <mc:Choice Requires="x14">
            <control shapeId="6148" r:id="rId8" name="Check Box 4">
              <controlPr defaultSize="0" autoFill="0" autoLine="0" autoPict="0">
                <anchor moveWithCells="1">
                  <from>
                    <xdr:col>0</xdr:col>
                    <xdr:colOff>0</xdr:colOff>
                    <xdr:row>46</xdr:row>
                    <xdr:rowOff>158750</xdr:rowOff>
                  </from>
                  <to>
                    <xdr:col>2</xdr:col>
                    <xdr:colOff>146050</xdr:colOff>
                    <xdr:row>47</xdr:row>
                    <xdr:rowOff>158750</xdr:rowOff>
                  </to>
                </anchor>
              </controlPr>
            </control>
          </mc:Choice>
        </mc:AlternateContent>
        <mc:AlternateContent xmlns:mc="http://schemas.openxmlformats.org/markup-compatibility/2006">
          <mc:Choice Requires="x14">
            <control shapeId="6155" r:id="rId9" name="Check Box 11">
              <controlPr defaultSize="0" autoFill="0" autoLine="0" autoPict="0">
                <anchor moveWithCells="1">
                  <from>
                    <xdr:col>0</xdr:col>
                    <xdr:colOff>0</xdr:colOff>
                    <xdr:row>24</xdr:row>
                    <xdr:rowOff>0</xdr:rowOff>
                  </from>
                  <to>
                    <xdr:col>2</xdr:col>
                    <xdr:colOff>146050</xdr:colOff>
                    <xdr:row>25</xdr:row>
                    <xdr:rowOff>44450</xdr:rowOff>
                  </to>
                </anchor>
              </controlPr>
            </control>
          </mc:Choice>
        </mc:AlternateContent>
        <mc:AlternateContent xmlns:mc="http://schemas.openxmlformats.org/markup-compatibility/2006">
          <mc:Choice Requires="x14">
            <control shapeId="6161" r:id="rId10" name="Check Box 17">
              <controlPr defaultSize="0" autoFill="0" autoLine="0" autoPict="0">
                <anchor moveWithCells="1">
                  <from>
                    <xdr:col>0</xdr:col>
                    <xdr:colOff>0</xdr:colOff>
                    <xdr:row>26</xdr:row>
                    <xdr:rowOff>0</xdr:rowOff>
                  </from>
                  <to>
                    <xdr:col>2</xdr:col>
                    <xdr:colOff>146050</xdr:colOff>
                    <xdr:row>27</xdr:row>
                    <xdr:rowOff>44450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C568C683-56CA-48B3-9E30-6D12E1E48133}">
          <x14:formula1>
            <xm:f>'LISTE DES DIPLOMES + DUREE'!$B$2:$B$33</xm:f>
          </x14:formula1>
          <xm:sqref>D38:H38</xm:sqref>
        </x14:dataValidation>
        <x14:dataValidation type="list" allowBlank="1" showInputMessage="1" showErrorMessage="1" xr:uid="{A7D499F0-07E0-45D9-A645-275A014F051A}">
          <x14:formula1>
            <xm:f>'LISTE DES GRADES ET CATEGORIES'!$C$4:$C$20</xm:f>
          </x14:formula1>
          <xm:sqref>D23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theme="4"/>
    <pageSetUpPr fitToPage="1"/>
  </sheetPr>
  <dimension ref="A1:Q67"/>
  <sheetViews>
    <sheetView showGridLines="0" topLeftCell="E16" zoomScaleNormal="100" workbookViewId="0">
      <selection activeCell="P10" sqref="P10"/>
    </sheetView>
  </sheetViews>
  <sheetFormatPr baseColWidth="10" defaultColWidth="11.453125" defaultRowHeight="12.5"/>
  <cols>
    <col min="8" max="8" width="19.6328125" customWidth="1"/>
    <col min="9" max="9" width="13" customWidth="1"/>
    <col min="10" max="10" width="11.453125" customWidth="1"/>
    <col min="13" max="13" width="23.08984375" customWidth="1"/>
    <col min="14" max="14" width="26.90625" customWidth="1"/>
    <col min="15" max="15" width="29.90625" customWidth="1"/>
    <col min="16" max="16" width="19.90625" customWidth="1"/>
    <col min="17" max="17" width="3.36328125" customWidth="1"/>
    <col min="18" max="18" width="2.36328125" customWidth="1"/>
  </cols>
  <sheetData>
    <row r="1" spans="1:17" ht="12.75" customHeight="1">
      <c r="A1" s="406" t="s">
        <v>124</v>
      </c>
      <c r="B1" s="407"/>
      <c r="C1" s="407"/>
      <c r="D1" s="407"/>
      <c r="E1" s="407"/>
      <c r="F1" s="407"/>
      <c r="G1" s="407"/>
      <c r="H1" s="407"/>
      <c r="I1" s="407"/>
      <c r="J1" s="407"/>
      <c r="K1" s="407"/>
      <c r="L1" s="408"/>
      <c r="M1" s="122"/>
      <c r="N1" s="122"/>
      <c r="O1" s="122"/>
      <c r="P1" s="122"/>
      <c r="Q1" s="122"/>
    </row>
    <row r="2" spans="1:17" ht="45.75" customHeight="1" thickBot="1">
      <c r="A2" s="409"/>
      <c r="B2" s="410"/>
      <c r="C2" s="410"/>
      <c r="D2" s="410"/>
      <c r="E2" s="410"/>
      <c r="F2" s="410"/>
      <c r="G2" s="410"/>
      <c r="H2" s="410"/>
      <c r="I2" s="410"/>
      <c r="J2" s="410"/>
      <c r="K2" s="410"/>
      <c r="L2" s="411"/>
      <c r="M2" s="122"/>
      <c r="N2" s="122"/>
      <c r="O2" s="122"/>
      <c r="P2" s="122"/>
      <c r="Q2" s="122"/>
    </row>
    <row r="6" spans="1:17" ht="13.5" thickBot="1">
      <c r="J6" s="24" t="s">
        <v>107</v>
      </c>
      <c r="M6" s="400">
        <f>'1) DEMANDE DE PRISE EN CHARGE'!F15</f>
        <v>0</v>
      </c>
      <c r="N6" s="400"/>
      <c r="O6" s="400"/>
    </row>
    <row r="7" spans="1:17">
      <c r="M7" s="123"/>
    </row>
    <row r="8" spans="1:17" ht="13.5" thickBot="1">
      <c r="J8" s="24" t="s">
        <v>108</v>
      </c>
      <c r="M8" s="400">
        <f>'1) DEMANDE DE PRISE EN CHARGE'!D21</f>
        <v>0</v>
      </c>
      <c r="N8" s="400"/>
    </row>
    <row r="10" spans="1:17" ht="16" thickBot="1">
      <c r="J10" s="24" t="s">
        <v>109</v>
      </c>
      <c r="M10" s="400">
        <f>'1) DEMANDE DE PRISE EN CHARGE'!D22</f>
        <v>0</v>
      </c>
      <c r="N10" s="400"/>
      <c r="O10" s="128"/>
      <c r="P10" s="131"/>
    </row>
    <row r="13" spans="1:17" ht="13.5" thickBot="1">
      <c r="J13" s="24" t="s">
        <v>71</v>
      </c>
      <c r="K13" s="24"/>
      <c r="L13" s="24"/>
      <c r="M13" s="416" t="str">
        <f>'1) DEMANDE DE PRISE EN CHARGE'!$D$38</f>
        <v># VIDE - Diplôme à renseigner</v>
      </c>
      <c r="N13" s="416"/>
    </row>
    <row r="14" spans="1:17" ht="27" customHeight="1" thickBot="1">
      <c r="J14" s="24"/>
      <c r="M14" s="21"/>
      <c r="N14" s="21"/>
      <c r="O14" s="21"/>
    </row>
    <row r="15" spans="1:17" ht="16.5" customHeight="1" thickBot="1">
      <c r="J15" s="412"/>
      <c r="K15" s="412"/>
      <c r="L15" s="413" t="s">
        <v>72</v>
      </c>
      <c r="M15" s="414"/>
      <c r="N15" s="414"/>
      <c r="O15" s="415"/>
      <c r="P15" s="25"/>
      <c r="Q15" s="25"/>
    </row>
    <row r="16" spans="1:17" ht="60.75" customHeight="1" thickTop="1" thickBot="1">
      <c r="J16" s="26"/>
      <c r="K16" s="27"/>
      <c r="L16" s="404" t="s">
        <v>75</v>
      </c>
      <c r="M16" s="28" t="s">
        <v>68</v>
      </c>
      <c r="N16" s="28" t="s">
        <v>78</v>
      </c>
      <c r="O16" s="121" t="s">
        <v>76</v>
      </c>
      <c r="P16" s="29" t="s">
        <v>77</v>
      </c>
      <c r="Q16" s="30"/>
    </row>
    <row r="17" spans="10:17" ht="33" customHeight="1" thickTop="1" thickBot="1">
      <c r="J17" s="27"/>
      <c r="K17" s="27"/>
      <c r="L17" s="405"/>
      <c r="M17" s="161">
        <f>'1) DEMANDE DE PRISE EN CHARGE'!D40</f>
        <v>0</v>
      </c>
      <c r="N17" s="161">
        <f>'1) DEMANDE DE PRISE EN CHARGE'!F40</f>
        <v>0</v>
      </c>
      <c r="O17" s="198">
        <f>INDEX('LISTE DES DIPLOMES + DUREE'!A2:F33,MATCH(M13,'LISTE DES DIPLOMES + DUREE'!B2:B33,0),4)</f>
        <v>0</v>
      </c>
      <c r="P17" s="118" cm="1">
        <f t="array" ref="P17">INDEX('LISTE DES DIPLOMES + DUREE'!A2:F33,+MATCH(M13,'LISTE DES DIPLOMES + DUREE'!B2:B33,0),6)</f>
        <v>0</v>
      </c>
      <c r="Q17" s="5"/>
    </row>
    <row r="18" spans="10:17" ht="12.75" customHeight="1" thickTop="1">
      <c r="J18" s="27"/>
      <c r="K18" s="27"/>
      <c r="L18" s="33"/>
      <c r="M18" s="34"/>
      <c r="N18" s="34"/>
      <c r="O18" s="2"/>
      <c r="P18" s="3"/>
      <c r="Q18" s="4"/>
    </row>
    <row r="22" spans="10:17" ht="13.5" thickBot="1">
      <c r="J22" s="24" t="s">
        <v>110</v>
      </c>
      <c r="N22" s="399" t="str">
        <f>'1) DEMANDE DE PRISE EN CHARGE'!D23</f>
        <v># VIDE - Grade à renseigner (ou) Catégorie si Grade de l'agent non listé</v>
      </c>
      <c r="O22" s="400"/>
      <c r="P22" s="35"/>
    </row>
    <row r="26" spans="10:17" ht="18.5">
      <c r="J26" s="24" t="s">
        <v>115</v>
      </c>
      <c r="N26" s="401" cm="1">
        <f t="array" ref="N26">INDEX('LISTE DES GRADES ET CATEGORIES'!B4:D20,+MATCH(N22,'LISTE DES GRADES ET CATEGORIES'!C4:C20,0),3)</f>
        <v>0</v>
      </c>
      <c r="O26" s="401"/>
    </row>
    <row r="32" spans="10:17">
      <c r="J32" s="402" t="s">
        <v>116</v>
      </c>
      <c r="K32" s="402"/>
      <c r="L32" s="402"/>
      <c r="M32" s="402"/>
    </row>
    <row r="33" spans="1:17">
      <c r="J33" s="402"/>
      <c r="K33" s="402"/>
      <c r="L33" s="402"/>
      <c r="M33" s="402"/>
      <c r="N33" s="401">
        <f>IF(N22=1,0,P17*N26)</f>
        <v>0</v>
      </c>
      <c r="O33" s="401"/>
    </row>
    <row r="34" spans="1:17" ht="13" thickBot="1">
      <c r="J34" s="402"/>
      <c r="K34" s="402"/>
      <c r="L34" s="402"/>
      <c r="M34" s="402"/>
      <c r="N34" s="403"/>
      <c r="O34" s="403"/>
    </row>
    <row r="38" spans="1:17">
      <c r="A38" s="125"/>
      <c r="B38" s="125"/>
      <c r="C38" s="125"/>
      <c r="D38" s="125"/>
      <c r="E38" s="125"/>
      <c r="F38" s="125"/>
      <c r="G38" s="125"/>
      <c r="H38" s="125"/>
      <c r="I38" s="125"/>
      <c r="J38" s="125"/>
      <c r="K38" s="125"/>
      <c r="L38" s="125"/>
      <c r="M38" s="125"/>
      <c r="N38" s="125"/>
      <c r="O38" s="125"/>
      <c r="P38" s="125"/>
      <c r="Q38" s="125"/>
    </row>
    <row r="40" spans="1:17" ht="15.5">
      <c r="C40" s="126"/>
    </row>
    <row r="41" spans="1:17" ht="15.5">
      <c r="C41" s="126"/>
    </row>
    <row r="67" spans="1:17">
      <c r="A67" s="125"/>
      <c r="B67" s="125"/>
      <c r="C67" s="125"/>
      <c r="D67" s="125"/>
      <c r="E67" s="125"/>
      <c r="F67" s="125"/>
      <c r="G67" s="125"/>
      <c r="H67" s="125"/>
      <c r="I67" s="125"/>
      <c r="J67" s="125"/>
      <c r="K67" s="125"/>
      <c r="L67" s="125"/>
      <c r="M67" s="125"/>
      <c r="N67" s="125"/>
      <c r="O67" s="125"/>
      <c r="P67" s="125"/>
      <c r="Q67" s="125"/>
    </row>
  </sheetData>
  <sheetProtection sheet="1" selectLockedCells="1"/>
  <mergeCells count="12">
    <mergeCell ref="A1:L2"/>
    <mergeCell ref="M6:O6"/>
    <mergeCell ref="M8:N8"/>
    <mergeCell ref="M10:N10"/>
    <mergeCell ref="J15:K15"/>
    <mergeCell ref="L15:O15"/>
    <mergeCell ref="M13:N13"/>
    <mergeCell ref="N22:O22"/>
    <mergeCell ref="N26:O26"/>
    <mergeCell ref="J32:M34"/>
    <mergeCell ref="N33:O34"/>
    <mergeCell ref="L16:L17"/>
  </mergeCells>
  <phoneticPr fontId="4" type="noConversion"/>
  <conditionalFormatting sqref="L16:P17">
    <cfRule type="expression" dxfId="2" priority="3" stopIfTrue="1">
      <formula>$M$13=1</formula>
    </cfRule>
  </conditionalFormatting>
  <printOptions horizontalCentered="1"/>
  <pageMargins left="0.23622047244094491" right="0.23622047244094491" top="0.35433070866141736" bottom="0.39370078740157483" header="0.31496062992125984" footer="0.31496062992125984"/>
  <pageSetup paperSize="9" scale="56" pageOrder="overThenDown" orientation="landscape" r:id="rId1"/>
  <ignoredErrors>
    <ignoredError sqref="N33"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8">
    <tabColor theme="4" tint="0.39997558519241921"/>
    <pageSetUpPr fitToPage="1"/>
  </sheetPr>
  <dimension ref="A1:Q16"/>
  <sheetViews>
    <sheetView showGridLines="0" topLeftCell="A9" zoomScale="90" zoomScaleNormal="90" workbookViewId="0">
      <selection activeCell="L6" sqref="L6"/>
    </sheetView>
  </sheetViews>
  <sheetFormatPr baseColWidth="10" defaultColWidth="11.453125" defaultRowHeight="12.5"/>
  <cols>
    <col min="6" max="6" width="13.6328125" customWidth="1"/>
    <col min="8" max="8" width="19.6328125" customWidth="1"/>
    <col min="9" max="9" width="13.36328125" customWidth="1"/>
    <col min="10" max="11" width="11.453125" customWidth="1"/>
    <col min="12" max="12" width="25.6328125" customWidth="1"/>
    <col min="13" max="13" width="6.6328125" customWidth="1"/>
    <col min="14" max="14" width="19.90625" customWidth="1"/>
    <col min="15" max="15" width="19.6328125" customWidth="1"/>
    <col min="16" max="16" width="19.90625" customWidth="1"/>
    <col min="17" max="17" width="3.36328125" customWidth="1"/>
    <col min="18" max="18" width="2.36328125" customWidth="1"/>
  </cols>
  <sheetData>
    <row r="1" spans="1:17" ht="12.75" customHeight="1">
      <c r="A1" s="417" t="s">
        <v>123</v>
      </c>
      <c r="B1" s="418"/>
      <c r="C1" s="418"/>
      <c r="D1" s="418"/>
      <c r="E1" s="418"/>
      <c r="F1" s="418"/>
      <c r="G1" s="418"/>
      <c r="H1" s="418"/>
      <c r="I1" s="418"/>
      <c r="J1" s="418"/>
      <c r="K1" s="418"/>
      <c r="L1" s="419"/>
      <c r="M1" s="122"/>
      <c r="N1" s="122"/>
      <c r="O1" s="122"/>
      <c r="P1" s="122"/>
      <c r="Q1" s="122"/>
    </row>
    <row r="2" spans="1:17" ht="45.75" customHeight="1" thickBot="1">
      <c r="A2" s="420"/>
      <c r="B2" s="421"/>
      <c r="C2" s="421"/>
      <c r="D2" s="421"/>
      <c r="E2" s="421"/>
      <c r="F2" s="421"/>
      <c r="G2" s="421"/>
      <c r="H2" s="421"/>
      <c r="I2" s="421"/>
      <c r="J2" s="421"/>
      <c r="K2" s="421"/>
      <c r="L2" s="422"/>
      <c r="M2" s="122"/>
      <c r="N2" s="122"/>
      <c r="O2" s="122"/>
      <c r="P2" s="122"/>
      <c r="Q2" s="122"/>
    </row>
    <row r="5" spans="1:17" ht="13" thickBot="1"/>
    <row r="6" spans="1:17" ht="16" thickBot="1">
      <c r="G6" s="119" t="s">
        <v>120</v>
      </c>
      <c r="H6" s="14"/>
      <c r="I6" s="14"/>
      <c r="J6" s="15"/>
      <c r="K6" s="16"/>
      <c r="L6" s="156"/>
    </row>
    <row r="7" spans="1:17" ht="15.5">
      <c r="G7" s="120"/>
      <c r="H7" s="17"/>
      <c r="I7" s="17"/>
      <c r="K7" s="18"/>
      <c r="L7" s="158"/>
    </row>
    <row r="8" spans="1:17" ht="16" thickBot="1">
      <c r="G8" s="120" t="s">
        <v>121</v>
      </c>
      <c r="H8" s="17"/>
      <c r="I8" s="17"/>
      <c r="K8" s="18"/>
      <c r="L8" s="157"/>
    </row>
    <row r="9" spans="1:17" ht="15.5">
      <c r="G9" s="120"/>
      <c r="H9" s="17"/>
      <c r="I9" s="17"/>
      <c r="K9" s="18"/>
      <c r="L9" s="133"/>
    </row>
    <row r="10" spans="1:17" ht="15.5">
      <c r="G10" s="19"/>
      <c r="K10" s="18"/>
      <c r="L10" s="20"/>
    </row>
    <row r="11" spans="1:17" ht="15.5">
      <c r="G11" s="130"/>
      <c r="H11" s="17"/>
      <c r="I11" s="17"/>
      <c r="K11" s="22" t="s">
        <v>80</v>
      </c>
      <c r="L11" s="6">
        <f>L6+L8</f>
        <v>0</v>
      </c>
    </row>
    <row r="12" spans="1:17">
      <c r="G12" s="134"/>
      <c r="H12" s="135"/>
      <c r="I12" s="135"/>
      <c r="L12" s="23"/>
    </row>
    <row r="13" spans="1:17">
      <c r="G13" s="134"/>
      <c r="H13" s="135"/>
      <c r="I13" s="135"/>
      <c r="L13" s="23"/>
    </row>
    <row r="14" spans="1:17">
      <c r="G14" s="134"/>
      <c r="H14" s="135"/>
      <c r="I14" s="135"/>
      <c r="L14" s="23"/>
    </row>
    <row r="15" spans="1:17">
      <c r="G15" s="134"/>
      <c r="H15" s="135"/>
      <c r="I15" s="135"/>
      <c r="L15" s="23"/>
    </row>
    <row r="16" spans="1:17" ht="13" thickBot="1">
      <c r="G16" s="136"/>
      <c r="H16" s="137"/>
      <c r="I16" s="137"/>
      <c r="J16" s="31"/>
      <c r="K16" s="31"/>
      <c r="L16" s="32"/>
    </row>
  </sheetData>
  <sheetProtection sheet="1" selectLockedCells="1"/>
  <mergeCells count="1">
    <mergeCell ref="A1:L2"/>
  </mergeCells>
  <printOptions horizontalCentered="1"/>
  <pageMargins left="0.23622047244094491" right="0.23622047244094491" top="0.74803149606299213" bottom="0.74803149606299213" header="0.31496062992125984" footer="0.31496062992125984"/>
  <pageSetup paperSize="9" scale="81" pageOrder="overThenDown"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tabColor theme="4" tint="0.59999389629810485"/>
    <pageSetUpPr fitToPage="1"/>
  </sheetPr>
  <dimension ref="A1:O53"/>
  <sheetViews>
    <sheetView showGridLines="0" topLeftCell="A34" zoomScaleNormal="100" workbookViewId="0">
      <selection activeCell="B13" sqref="B13"/>
    </sheetView>
  </sheetViews>
  <sheetFormatPr baseColWidth="10" defaultColWidth="11.453125" defaultRowHeight="12.5"/>
  <cols>
    <col min="1" max="1" width="20.54296875" customWidth="1"/>
    <col min="2" max="2" width="12.90625" style="57" customWidth="1"/>
    <col min="3" max="3" width="9.453125" style="57" customWidth="1"/>
    <col min="4" max="4" width="10.36328125" style="57" customWidth="1"/>
    <col min="5" max="5" width="11.453125" style="57"/>
    <col min="6" max="6" width="8.36328125" customWidth="1"/>
    <col min="10" max="10" width="10.08984375" customWidth="1"/>
    <col min="11" max="11" width="21" customWidth="1"/>
  </cols>
  <sheetData>
    <row r="1" spans="1:11" ht="13.5" customHeight="1">
      <c r="A1" s="467" t="s">
        <v>122</v>
      </c>
      <c r="B1" s="468"/>
      <c r="C1" s="468"/>
      <c r="D1" s="468"/>
      <c r="E1" s="468"/>
      <c r="F1" s="468"/>
      <c r="G1" s="468"/>
      <c r="H1" s="468"/>
      <c r="I1" s="468"/>
      <c r="J1" s="468"/>
      <c r="K1" s="469"/>
    </row>
    <row r="2" spans="1:11" ht="44.25" customHeight="1" thickBot="1">
      <c r="A2" s="470"/>
      <c r="B2" s="471"/>
      <c r="C2" s="471"/>
      <c r="D2" s="471"/>
      <c r="E2" s="471"/>
      <c r="F2" s="471"/>
      <c r="G2" s="471"/>
      <c r="H2" s="471"/>
      <c r="I2" s="471"/>
      <c r="J2" s="471"/>
      <c r="K2" s="472"/>
    </row>
    <row r="3" spans="1:11" ht="13.5" customHeight="1" thickTop="1" thickBot="1">
      <c r="A3" s="38"/>
      <c r="B3" s="39"/>
      <c r="C3" s="39"/>
      <c r="D3" s="39"/>
      <c r="E3" s="39"/>
      <c r="F3" s="39"/>
      <c r="G3" s="39"/>
      <c r="H3" s="39"/>
      <c r="I3" s="39"/>
      <c r="J3" s="39"/>
      <c r="K3" s="40"/>
    </row>
    <row r="4" spans="1:11" ht="13.5" customHeight="1" thickBot="1">
      <c r="A4" s="38"/>
      <c r="B4" s="39"/>
      <c r="C4" s="438" t="s">
        <v>88</v>
      </c>
      <c r="D4" s="439"/>
      <c r="E4" s="439"/>
      <c r="F4" s="439"/>
      <c r="G4" s="439"/>
      <c r="H4" s="439"/>
      <c r="I4" s="439"/>
      <c r="J4" s="440"/>
      <c r="K4" s="40"/>
    </row>
    <row r="5" spans="1:11" ht="39" customHeight="1">
      <c r="A5" s="38"/>
      <c r="B5" s="429" t="s">
        <v>75</v>
      </c>
      <c r="C5" s="473" t="s">
        <v>68</v>
      </c>
      <c r="D5" s="474"/>
      <c r="E5" s="475" t="s">
        <v>78</v>
      </c>
      <c r="F5" s="474"/>
      <c r="G5" s="475" t="s">
        <v>76</v>
      </c>
      <c r="H5" s="474"/>
      <c r="I5" s="475" t="s">
        <v>77</v>
      </c>
      <c r="J5" s="474"/>
      <c r="K5" s="23"/>
    </row>
    <row r="6" spans="1:11" ht="24" thickBot="1">
      <c r="A6" s="38"/>
      <c r="B6" s="430"/>
      <c r="C6" s="448">
        <f>IF(ISBLANK('2) CALCUL SALAIRES '!M17),"",'2) CALCUL SALAIRES '!M17)</f>
        <v>0</v>
      </c>
      <c r="D6" s="449"/>
      <c r="E6" s="450">
        <f>IF(ISBLANK('2) CALCUL SALAIRES '!N17),"",'2) CALCUL SALAIRES '!N17)</f>
        <v>0</v>
      </c>
      <c r="F6" s="451"/>
      <c r="G6" s="427">
        <f>'2) CALCUL SALAIRES '!O17</f>
        <v>0</v>
      </c>
      <c r="H6" s="428"/>
      <c r="I6" s="427">
        <f>'2) CALCUL SALAIRES '!P17</f>
        <v>0</v>
      </c>
      <c r="J6" s="428"/>
      <c r="K6" s="23"/>
    </row>
    <row r="7" spans="1:11" ht="23.5">
      <c r="A7" s="38"/>
      <c r="B7" s="41"/>
      <c r="C7" s="42"/>
      <c r="D7" s="42"/>
      <c r="E7" s="42"/>
      <c r="F7" s="42"/>
      <c r="G7" s="13"/>
      <c r="H7" s="13"/>
      <c r="I7" s="13"/>
      <c r="J7" s="13"/>
      <c r="K7" s="23"/>
    </row>
    <row r="8" spans="1:11" s="45" customFormat="1" ht="11" thickBot="1">
      <c r="A8" s="43"/>
      <c r="B8" s="44"/>
      <c r="C8" s="44"/>
      <c r="D8" s="44"/>
      <c r="E8" s="44"/>
      <c r="K8" s="46"/>
    </row>
    <row r="9" spans="1:11" ht="18" customHeight="1" thickBot="1">
      <c r="A9" s="47" t="s">
        <v>73</v>
      </c>
      <c r="B9" s="413" t="s">
        <v>83</v>
      </c>
      <c r="C9" s="414"/>
      <c r="D9" s="414"/>
      <c r="E9" s="415"/>
      <c r="G9" s="432" t="s">
        <v>178</v>
      </c>
      <c r="H9" s="433"/>
      <c r="I9" s="433"/>
      <c r="J9" s="433"/>
      <c r="K9" s="434"/>
    </row>
    <row r="10" spans="1:11" ht="16.5" customHeight="1" thickBot="1">
      <c r="A10" s="47"/>
      <c r="B10" s="49"/>
      <c r="C10" s="49"/>
      <c r="D10" s="49"/>
      <c r="E10" s="49"/>
      <c r="G10" s="435"/>
      <c r="H10" s="436"/>
      <c r="I10" s="436"/>
      <c r="J10" s="436"/>
      <c r="K10" s="437"/>
    </row>
    <row r="11" spans="1:11" ht="13" thickBot="1">
      <c r="A11" s="479" t="s">
        <v>87</v>
      </c>
      <c r="B11" s="480"/>
      <c r="C11" s="50"/>
      <c r="D11" s="50"/>
      <c r="E11" s="50"/>
      <c r="F11" s="48"/>
      <c r="H11" s="51"/>
      <c r="I11" s="52"/>
      <c r="J11" s="52"/>
      <c r="K11" s="53"/>
    </row>
    <row r="12" spans="1:11" ht="34.5">
      <c r="A12" s="54" t="s">
        <v>4</v>
      </c>
      <c r="B12" s="113" t="s">
        <v>93</v>
      </c>
      <c r="C12" s="56" t="s">
        <v>67</v>
      </c>
      <c r="D12" s="55" t="s">
        <v>10</v>
      </c>
      <c r="F12" s="169" t="s">
        <v>166</v>
      </c>
      <c r="G12" s="170"/>
      <c r="H12" s="171"/>
      <c r="I12" s="171"/>
      <c r="J12" s="170"/>
      <c r="K12" s="172"/>
    </row>
    <row r="13" spans="1:11">
      <c r="A13" s="58" t="s">
        <v>5</v>
      </c>
      <c r="B13" s="12"/>
      <c r="C13" s="59">
        <v>0.36</v>
      </c>
      <c r="D13" s="60">
        <f>B13*C13*$G$6</f>
        <v>0</v>
      </c>
      <c r="F13" s="458"/>
      <c r="G13" s="459"/>
      <c r="H13" s="459"/>
      <c r="I13" s="459"/>
      <c r="J13" s="459"/>
      <c r="K13" s="460"/>
    </row>
    <row r="14" spans="1:11">
      <c r="A14" s="58" t="s">
        <v>6</v>
      </c>
      <c r="B14" s="12"/>
      <c r="C14" s="59">
        <v>0.46</v>
      </c>
      <c r="D14" s="60">
        <f>B14*C14*$G$6</f>
        <v>0</v>
      </c>
      <c r="F14" s="458"/>
      <c r="G14" s="459"/>
      <c r="H14" s="459"/>
      <c r="I14" s="459"/>
      <c r="J14" s="459"/>
      <c r="K14" s="460"/>
    </row>
    <row r="15" spans="1:11">
      <c r="A15" s="58" t="s">
        <v>7</v>
      </c>
      <c r="B15" s="12"/>
      <c r="C15" s="59">
        <v>0.5</v>
      </c>
      <c r="D15" s="60">
        <f>B15*C15*$G$6</f>
        <v>0</v>
      </c>
      <c r="F15" s="458"/>
      <c r="G15" s="459"/>
      <c r="H15" s="459"/>
      <c r="I15" s="459"/>
      <c r="J15" s="459"/>
      <c r="K15" s="460"/>
    </row>
    <row r="16" spans="1:11">
      <c r="A16" s="175" t="s">
        <v>167</v>
      </c>
      <c r="B16" s="177"/>
      <c r="C16" s="176"/>
      <c r="D16" s="12">
        <v>0</v>
      </c>
      <c r="F16" s="458"/>
      <c r="G16" s="459"/>
      <c r="H16" s="459"/>
      <c r="I16" s="459"/>
      <c r="J16" s="459"/>
      <c r="K16" s="460"/>
    </row>
    <row r="17" spans="1:15" ht="13" thickBot="1">
      <c r="A17" s="61"/>
      <c r="B17" s="481" t="s">
        <v>86</v>
      </c>
      <c r="C17" s="482"/>
      <c r="D17" s="174">
        <f>SUM(D13:D16)</f>
        <v>0</v>
      </c>
      <c r="E17" s="50"/>
      <c r="F17" s="461"/>
      <c r="G17" s="462"/>
      <c r="H17" s="462"/>
      <c r="I17" s="462"/>
      <c r="J17" s="462"/>
      <c r="K17" s="463"/>
      <c r="O17" s="64"/>
    </row>
    <row r="18" spans="1:15">
      <c r="A18" s="61"/>
      <c r="B18" s="62"/>
      <c r="C18" s="62"/>
      <c r="D18" s="65"/>
      <c r="E18" s="50"/>
      <c r="F18" s="50"/>
      <c r="G18" s="48"/>
      <c r="H18" s="48"/>
      <c r="I18" s="62"/>
      <c r="J18" s="62"/>
      <c r="K18" s="63"/>
      <c r="O18" s="64"/>
    </row>
    <row r="19" spans="1:15" ht="13" thickBot="1">
      <c r="A19" s="61"/>
      <c r="B19" s="50"/>
      <c r="C19" s="50"/>
      <c r="D19" s="50"/>
      <c r="E19" s="50"/>
      <c r="F19" s="50"/>
      <c r="K19" s="23"/>
    </row>
    <row r="20" spans="1:15" ht="13" thickBot="1">
      <c r="A20" s="441" t="s">
        <v>11</v>
      </c>
      <c r="B20" s="443"/>
      <c r="C20" s="50"/>
      <c r="D20" s="50"/>
      <c r="E20" s="66" t="s">
        <v>19</v>
      </c>
      <c r="F20" s="66" t="s">
        <v>21</v>
      </c>
      <c r="G20" s="67" t="s">
        <v>0</v>
      </c>
      <c r="H20" s="67" t="s">
        <v>20</v>
      </c>
      <c r="I20" s="67" t="s">
        <v>21</v>
      </c>
      <c r="J20" s="67" t="s">
        <v>0</v>
      </c>
      <c r="K20" s="68" t="s">
        <v>10</v>
      </c>
    </row>
    <row r="21" spans="1:15">
      <c r="A21" s="19"/>
      <c r="B21" s="69" t="s">
        <v>12</v>
      </c>
      <c r="C21" s="70"/>
      <c r="D21" s="70"/>
      <c r="E21" s="8"/>
      <c r="F21" s="9"/>
      <c r="G21" s="71">
        <f>E21*F21</f>
        <v>0</v>
      </c>
      <c r="H21" s="8"/>
      <c r="I21" s="8"/>
      <c r="J21" s="72">
        <f>H21*I21</f>
        <v>0</v>
      </c>
      <c r="K21" s="73">
        <f>G21+J21</f>
        <v>0</v>
      </c>
    </row>
    <row r="22" spans="1:15">
      <c r="A22" s="74"/>
      <c r="B22" s="75" t="s">
        <v>165</v>
      </c>
      <c r="C22" s="70"/>
      <c r="D22" s="70"/>
      <c r="E22" s="8"/>
      <c r="F22" s="9"/>
      <c r="G22" s="71">
        <f>E22*F22</f>
        <v>0</v>
      </c>
      <c r="H22" s="8"/>
      <c r="I22" s="8"/>
      <c r="J22" s="72">
        <f>H22*I22</f>
        <v>0</v>
      </c>
      <c r="K22" s="73">
        <f>G22+J22</f>
        <v>0</v>
      </c>
    </row>
    <row r="23" spans="1:15" ht="13">
      <c r="A23" s="74"/>
      <c r="B23" s="75"/>
      <c r="C23" s="70"/>
      <c r="D23" s="70"/>
      <c r="E23" s="76" t="s">
        <v>23</v>
      </c>
      <c r="F23" s="77" t="s">
        <v>21</v>
      </c>
      <c r="G23" s="77" t="s">
        <v>22</v>
      </c>
      <c r="H23" s="78"/>
      <c r="I23" s="78"/>
      <c r="J23" s="78"/>
      <c r="K23" s="79"/>
    </row>
    <row r="24" spans="1:15">
      <c r="A24" s="74"/>
      <c r="B24" s="75" t="s">
        <v>13</v>
      </c>
      <c r="C24" s="70"/>
      <c r="D24" s="70"/>
      <c r="E24" s="8"/>
      <c r="F24" s="9"/>
      <c r="G24" s="71">
        <f>E24*F24</f>
        <v>0</v>
      </c>
      <c r="H24" s="78"/>
      <c r="I24" s="78"/>
      <c r="J24" s="78"/>
      <c r="K24" s="79"/>
    </row>
    <row r="25" spans="1:15">
      <c r="A25" s="74"/>
      <c r="B25" s="178" t="s">
        <v>14</v>
      </c>
      <c r="C25" s="50"/>
      <c r="D25" s="50"/>
      <c r="E25" s="10"/>
      <c r="F25" s="179"/>
      <c r="G25" s="180">
        <f>E25*F25</f>
        <v>0</v>
      </c>
      <c r="H25" s="78"/>
      <c r="K25" s="23"/>
    </row>
    <row r="26" spans="1:15">
      <c r="A26" s="74"/>
      <c r="B26" s="431" t="s">
        <v>167</v>
      </c>
      <c r="C26" s="431"/>
      <c r="D26" s="431"/>
      <c r="E26" s="181"/>
      <c r="F26" s="182"/>
      <c r="G26" s="9">
        <v>0</v>
      </c>
      <c r="H26" s="78"/>
      <c r="K26" s="23"/>
    </row>
    <row r="27" spans="1:15" ht="13" thickBot="1">
      <c r="A27" s="74"/>
      <c r="B27" s="476" t="s">
        <v>85</v>
      </c>
      <c r="C27" s="477"/>
      <c r="D27" s="477"/>
      <c r="E27" s="477"/>
      <c r="F27" s="478"/>
      <c r="G27" s="174">
        <f>SUM(G23:G26)+K21+K22</f>
        <v>0</v>
      </c>
      <c r="H27" s="65"/>
      <c r="K27" s="23"/>
    </row>
    <row r="28" spans="1:15">
      <c r="A28" s="61"/>
      <c r="B28" s="50"/>
      <c r="C28" s="50"/>
      <c r="D28" s="50"/>
      <c r="E28" s="50"/>
      <c r="F28" s="48"/>
      <c r="G28" s="48"/>
      <c r="H28" s="425" t="s">
        <v>73</v>
      </c>
      <c r="I28" s="444" t="s">
        <v>25</v>
      </c>
      <c r="J28" s="445"/>
      <c r="K28" s="423">
        <f>D17+G27</f>
        <v>0</v>
      </c>
    </row>
    <row r="29" spans="1:15" ht="13" thickBot="1">
      <c r="A29" s="19"/>
      <c r="F29" s="62"/>
      <c r="G29" s="62"/>
      <c r="H29" s="426"/>
      <c r="I29" s="446"/>
      <c r="J29" s="447"/>
      <c r="K29" s="424"/>
    </row>
    <row r="30" spans="1:15" ht="16" thickBot="1">
      <c r="A30" s="47"/>
      <c r="B30" s="49"/>
      <c r="C30" s="49"/>
      <c r="D30" s="49"/>
      <c r="E30" s="49"/>
      <c r="F30" s="62"/>
      <c r="G30" s="62"/>
      <c r="H30" s="48"/>
      <c r="I30" s="80"/>
      <c r="J30" s="80"/>
      <c r="K30" s="81"/>
    </row>
    <row r="31" spans="1:15" ht="16" thickBot="1">
      <c r="A31" s="47" t="s">
        <v>74</v>
      </c>
      <c r="B31" s="413" t="s">
        <v>84</v>
      </c>
      <c r="C31" s="414"/>
      <c r="D31" s="414"/>
      <c r="E31" s="415"/>
      <c r="F31" s="62"/>
      <c r="G31" s="62"/>
      <c r="H31" s="48"/>
      <c r="I31" s="80"/>
      <c r="J31" s="80"/>
      <c r="K31" s="81"/>
    </row>
    <row r="32" spans="1:15" ht="16" thickBot="1">
      <c r="A32" s="61"/>
      <c r="B32" s="50"/>
      <c r="F32" s="48"/>
      <c r="G32" s="52"/>
      <c r="H32" s="85"/>
      <c r="I32" s="86"/>
      <c r="J32" s="86"/>
      <c r="K32" s="87"/>
    </row>
    <row r="33" spans="1:13" ht="52.5" customHeight="1">
      <c r="A33" s="165" t="s">
        <v>1</v>
      </c>
      <c r="B33" s="167" t="s">
        <v>161</v>
      </c>
      <c r="C33" s="162" t="s">
        <v>162</v>
      </c>
      <c r="D33" s="163" t="s">
        <v>0</v>
      </c>
      <c r="E33" s="452" t="s">
        <v>164</v>
      </c>
      <c r="F33" s="453"/>
      <c r="G33" s="162" t="s">
        <v>162</v>
      </c>
      <c r="H33" s="163" t="s">
        <v>0</v>
      </c>
      <c r="I33" s="167" t="s">
        <v>163</v>
      </c>
      <c r="J33" s="162" t="s">
        <v>162</v>
      </c>
      <c r="K33" s="163" t="s">
        <v>0</v>
      </c>
    </row>
    <row r="34" spans="1:13" ht="13.5">
      <c r="A34" s="166" t="s">
        <v>15</v>
      </c>
      <c r="B34" s="168">
        <v>90</v>
      </c>
      <c r="C34" s="12"/>
      <c r="D34" s="164">
        <f>B34*C34</f>
        <v>0</v>
      </c>
      <c r="E34" s="454">
        <v>120</v>
      </c>
      <c r="F34" s="455"/>
      <c r="G34" s="12"/>
      <c r="H34" s="164">
        <f>E34*G34</f>
        <v>0</v>
      </c>
      <c r="I34" s="168">
        <v>140</v>
      </c>
      <c r="J34" s="12"/>
      <c r="K34" s="164">
        <f>I34*J34</f>
        <v>0</v>
      </c>
    </row>
    <row r="35" spans="1:13" ht="13.5">
      <c r="A35" s="166" t="s">
        <v>16</v>
      </c>
      <c r="B35" s="168">
        <v>81</v>
      </c>
      <c r="C35" s="12"/>
      <c r="D35" s="164">
        <f t="shared" ref="D35:D37" si="0">B35*C35</f>
        <v>0</v>
      </c>
      <c r="E35" s="454">
        <v>108</v>
      </c>
      <c r="F35" s="455"/>
      <c r="G35" s="12"/>
      <c r="H35" s="164">
        <f t="shared" ref="H35:H37" si="1">E35*G35</f>
        <v>0</v>
      </c>
      <c r="I35" s="168">
        <v>126</v>
      </c>
      <c r="J35" s="12"/>
      <c r="K35" s="164">
        <f t="shared" ref="K35:K37" si="2">I35*J35</f>
        <v>0</v>
      </c>
    </row>
    <row r="36" spans="1:13" ht="13.5">
      <c r="A36" s="166" t="s">
        <v>17</v>
      </c>
      <c r="B36" s="168">
        <v>72</v>
      </c>
      <c r="C36" s="12"/>
      <c r="D36" s="164">
        <f t="shared" si="0"/>
        <v>0</v>
      </c>
      <c r="E36" s="454">
        <v>96</v>
      </c>
      <c r="F36" s="455"/>
      <c r="G36" s="12"/>
      <c r="H36" s="164">
        <f t="shared" si="1"/>
        <v>0</v>
      </c>
      <c r="I36" s="168">
        <v>112</v>
      </c>
      <c r="J36" s="12"/>
      <c r="K36" s="164">
        <f t="shared" si="2"/>
        <v>0</v>
      </c>
    </row>
    <row r="37" spans="1:13" ht="13.5">
      <c r="A37" s="166" t="s">
        <v>18</v>
      </c>
      <c r="B37" s="168">
        <v>54</v>
      </c>
      <c r="C37" s="12"/>
      <c r="D37" s="164">
        <f t="shared" si="0"/>
        <v>0</v>
      </c>
      <c r="E37" s="454">
        <v>72</v>
      </c>
      <c r="F37" s="455"/>
      <c r="G37" s="12"/>
      <c r="H37" s="164">
        <f t="shared" si="1"/>
        <v>0</v>
      </c>
      <c r="I37" s="168">
        <v>84</v>
      </c>
      <c r="J37" s="12"/>
      <c r="K37" s="164">
        <f t="shared" si="2"/>
        <v>0</v>
      </c>
    </row>
    <row r="38" spans="1:13" ht="30" customHeight="1" thickBot="1">
      <c r="A38" s="190" t="s">
        <v>171</v>
      </c>
      <c r="B38" s="183"/>
      <c r="C38" s="184"/>
      <c r="D38" s="185">
        <v>0</v>
      </c>
      <c r="E38" s="456"/>
      <c r="F38" s="457"/>
      <c r="G38" s="184"/>
      <c r="H38" s="185">
        <v>0</v>
      </c>
      <c r="I38" s="183"/>
      <c r="J38" s="184"/>
      <c r="K38" s="185">
        <v>0</v>
      </c>
    </row>
    <row r="39" spans="1:13" ht="16" thickBot="1">
      <c r="A39" s="441" t="s">
        <v>89</v>
      </c>
      <c r="B39" s="442"/>
      <c r="C39" s="443"/>
      <c r="D39" s="88">
        <f>SUM(D34:D38)+SUM(H34:H38)+SUM(K34:K38)</f>
        <v>0</v>
      </c>
      <c r="E39" s="84"/>
      <c r="F39" s="65"/>
      <c r="I39" s="17"/>
      <c r="J39" s="17"/>
      <c r="K39" s="89"/>
    </row>
    <row r="40" spans="1:13">
      <c r="A40" s="90"/>
      <c r="B40" s="91"/>
      <c r="C40" s="91"/>
      <c r="D40" s="65"/>
      <c r="E40" s="84"/>
      <c r="F40" s="65"/>
      <c r="H40" s="425" t="s">
        <v>74</v>
      </c>
      <c r="I40" s="444" t="s">
        <v>24</v>
      </c>
      <c r="J40" s="445"/>
      <c r="K40" s="423">
        <f>D39</f>
        <v>0</v>
      </c>
    </row>
    <row r="41" spans="1:13" ht="13.5" customHeight="1" thickBot="1">
      <c r="A41" s="90"/>
      <c r="B41" s="91"/>
      <c r="C41" s="91"/>
      <c r="D41" s="65"/>
      <c r="E41" s="84"/>
      <c r="F41" s="65"/>
      <c r="H41" s="426"/>
      <c r="I41" s="446"/>
      <c r="J41" s="447"/>
      <c r="K41" s="424"/>
    </row>
    <row r="42" spans="1:13" ht="16" thickBot="1">
      <c r="A42" s="90"/>
      <c r="B42" s="91"/>
      <c r="C42" s="91"/>
      <c r="D42" s="65"/>
      <c r="E42" s="84"/>
      <c r="F42" s="65"/>
      <c r="I42" s="17"/>
      <c r="J42" s="17"/>
      <c r="K42" s="82"/>
    </row>
    <row r="43" spans="1:13" ht="16" thickBot="1">
      <c r="A43" s="47" t="s">
        <v>79</v>
      </c>
      <c r="B43" s="413" t="s">
        <v>91</v>
      </c>
      <c r="C43" s="414"/>
      <c r="D43" s="414"/>
      <c r="E43" s="415"/>
      <c r="I43" s="17"/>
      <c r="J43" s="17"/>
      <c r="K43" s="82"/>
    </row>
    <row r="44" spans="1:13" ht="15.5">
      <c r="A44" s="92"/>
      <c r="B44" s="52"/>
      <c r="C44" s="52"/>
      <c r="D44" s="52"/>
      <c r="I44" s="86"/>
      <c r="J44" s="86"/>
      <c r="K44" s="87"/>
      <c r="M44" s="93"/>
    </row>
    <row r="45" spans="1:13" ht="23">
      <c r="A45" s="54" t="s">
        <v>90</v>
      </c>
      <c r="B45" s="83" t="s">
        <v>8</v>
      </c>
      <c r="C45" s="83" t="s">
        <v>9</v>
      </c>
      <c r="D45" s="83" t="s">
        <v>10</v>
      </c>
      <c r="I45" s="17"/>
      <c r="J45" s="17"/>
      <c r="K45" s="82"/>
    </row>
    <row r="46" spans="1:13" ht="15.5">
      <c r="A46" s="58" t="s">
        <v>2</v>
      </c>
      <c r="B46" s="60">
        <v>20</v>
      </c>
      <c r="C46" s="12"/>
      <c r="D46" s="60">
        <f>B46*C46</f>
        <v>0</v>
      </c>
      <c r="I46" s="17"/>
      <c r="J46" s="17"/>
      <c r="K46" s="82"/>
    </row>
    <row r="47" spans="1:13" ht="15.5">
      <c r="A47" s="58" t="s">
        <v>3</v>
      </c>
      <c r="B47" s="60">
        <v>10</v>
      </c>
      <c r="C47" s="12"/>
      <c r="D47" s="60">
        <f>B47*C47</f>
        <v>0</v>
      </c>
      <c r="I47" s="17"/>
      <c r="J47" s="17"/>
      <c r="K47" s="82"/>
    </row>
    <row r="48" spans="1:13" ht="24.5" thickBot="1">
      <c r="A48" s="189" t="s">
        <v>172</v>
      </c>
      <c r="B48" s="186"/>
      <c r="C48" s="186"/>
      <c r="D48" s="11">
        <v>0</v>
      </c>
      <c r="I48" s="17"/>
      <c r="J48" s="17"/>
      <c r="K48" s="82"/>
    </row>
    <row r="49" spans="1:13" ht="13" thickBot="1">
      <c r="A49" s="441" t="s">
        <v>26</v>
      </c>
      <c r="B49" s="442"/>
      <c r="C49" s="443"/>
      <c r="D49" s="88">
        <f>SUM(D46:D48)</f>
        <v>0</v>
      </c>
      <c r="H49" s="425" t="s">
        <v>79</v>
      </c>
      <c r="I49" s="444" t="s">
        <v>26</v>
      </c>
      <c r="J49" s="445"/>
      <c r="K49" s="423">
        <f>D49</f>
        <v>0</v>
      </c>
    </row>
    <row r="50" spans="1:13" ht="16" thickBot="1">
      <c r="A50" s="19"/>
      <c r="H50" s="426"/>
      <c r="I50" s="446"/>
      <c r="J50" s="447"/>
      <c r="K50" s="424"/>
      <c r="M50" s="94"/>
    </row>
    <row r="51" spans="1:13" ht="16" thickBot="1">
      <c r="A51" s="19"/>
      <c r="I51" s="86"/>
      <c r="J51" s="86"/>
      <c r="K51" s="95"/>
      <c r="M51" s="94"/>
    </row>
    <row r="52" spans="1:13" ht="30.75" customHeight="1" thickBot="1">
      <c r="A52" s="96"/>
      <c r="B52" s="97"/>
      <c r="C52" s="97"/>
      <c r="D52" s="97"/>
      <c r="E52" s="464" t="s">
        <v>92</v>
      </c>
      <c r="F52" s="465"/>
      <c r="G52" s="465"/>
      <c r="H52" s="465"/>
      <c r="I52" s="465"/>
      <c r="J52" s="466"/>
      <c r="K52" s="98">
        <f>K28+K40+K49</f>
        <v>0</v>
      </c>
    </row>
    <row r="53" spans="1:13" ht="25.5" customHeight="1">
      <c r="G53" s="99"/>
      <c r="H53" s="99"/>
      <c r="I53" s="99"/>
      <c r="J53" s="99"/>
      <c r="K53" s="100"/>
    </row>
  </sheetData>
  <sheetProtection sheet="1" selectLockedCells="1"/>
  <mergeCells count="39">
    <mergeCell ref="E52:J52"/>
    <mergeCell ref="A1:K2"/>
    <mergeCell ref="B9:E9"/>
    <mergeCell ref="C5:D5"/>
    <mergeCell ref="E5:F5"/>
    <mergeCell ref="G5:H5"/>
    <mergeCell ref="I5:J5"/>
    <mergeCell ref="B27:F27"/>
    <mergeCell ref="I28:J29"/>
    <mergeCell ref="K28:K29"/>
    <mergeCell ref="A11:B11"/>
    <mergeCell ref="A20:B20"/>
    <mergeCell ref="B17:C17"/>
    <mergeCell ref="B31:E31"/>
    <mergeCell ref="H28:H29"/>
    <mergeCell ref="H40:H41"/>
    <mergeCell ref="C4:J4"/>
    <mergeCell ref="A49:C49"/>
    <mergeCell ref="I40:J41"/>
    <mergeCell ref="A39:C39"/>
    <mergeCell ref="C6:D6"/>
    <mergeCell ref="E6:F6"/>
    <mergeCell ref="G6:H6"/>
    <mergeCell ref="E33:F33"/>
    <mergeCell ref="E34:F34"/>
    <mergeCell ref="E35:F35"/>
    <mergeCell ref="E36:F36"/>
    <mergeCell ref="E37:F37"/>
    <mergeCell ref="E38:F38"/>
    <mergeCell ref="F13:K17"/>
    <mergeCell ref="B43:E43"/>
    <mergeCell ref="I49:J50"/>
    <mergeCell ref="K49:K50"/>
    <mergeCell ref="H49:H50"/>
    <mergeCell ref="I6:J6"/>
    <mergeCell ref="B5:B6"/>
    <mergeCell ref="K40:K41"/>
    <mergeCell ref="B26:D26"/>
    <mergeCell ref="G9:K10"/>
  </mergeCells>
  <phoneticPr fontId="4" type="noConversion"/>
  <conditionalFormatting sqref="B5:C7">
    <cfRule type="expression" dxfId="1" priority="1" stopIfTrue="1">
      <formula>$D$10=1</formula>
    </cfRule>
  </conditionalFormatting>
  <conditionalFormatting sqref="E5:E7 G5:G7 I5:I7">
    <cfRule type="expression" dxfId="0" priority="2" stopIfTrue="1">
      <formula>$D$10=1</formula>
    </cfRule>
  </conditionalFormatting>
  <dataValidations xWindow="226" yWindow="646" count="3">
    <dataValidation allowBlank="1" showInputMessage="1" showErrorMessage="1" promptTitle="Total frais repas" prompt="indiquer le montant total des repas frais réels" sqref="B48" xr:uid="{00000000-0002-0000-0400-000000000000}"/>
    <dataValidation allowBlank="1" showInputMessage="1" showErrorMessage="1" promptTitle="PU différents" prompt="Si différents tarifs, inscrire total et taper 1 dans colonne nbre_x000a__x000a_" sqref="E24" xr:uid="{00000000-0002-0000-0400-000001000000}"/>
    <dataValidation allowBlank="1" showInputMessage="1" showErrorMessage="1" promptTitle="PU différents" prompt="Saisir le montant total des justificatifs_x000a__x000a__x000a_" sqref="E25:E26" xr:uid="{00000000-0002-0000-0400-000002000000}"/>
  </dataValidations>
  <pageMargins left="0.43307086614173229" right="0.31496062992125984" top="0.70866141732283472" bottom="0.39370078740157483" header="0.39370078740157483" footer="0.15748031496062992"/>
  <pageSetup paperSize="9" scale="70" pageOrder="overThenDown" orientation="portrait" horizontalDpi="1200" verticalDpi="1200" r:id="rId1"/>
  <headerFooter alignWithMargins="0"/>
  <drawing r:id="rId2"/>
  <legacyDrawing r:id="rId3"/>
  <oleObjects>
    <mc:AlternateContent xmlns:mc="http://schemas.openxmlformats.org/markup-compatibility/2006">
      <mc:Choice Requires="x14">
        <oleObject progId="PBrush" shapeId="1029" r:id="rId4">
          <objectPr defaultSize="0" autoPict="0" r:id="rId5">
            <anchor moveWithCells="1" sizeWithCells="1">
              <from>
                <xdr:col>0</xdr:col>
                <xdr:colOff>0</xdr:colOff>
                <xdr:row>1</xdr:row>
                <xdr:rowOff>0</xdr:rowOff>
              </from>
              <to>
                <xdr:col>0</xdr:col>
                <xdr:colOff>863600</xdr:colOff>
                <xdr:row>1</xdr:row>
                <xdr:rowOff>0</xdr:rowOff>
              </to>
            </anchor>
          </objectPr>
        </oleObject>
      </mc:Choice>
      <mc:Fallback>
        <oleObject progId="PBrush" shapeId="1029" r:id="rId4"/>
      </mc:Fallback>
    </mc:AlternateContent>
  </oleObjects>
  <mc:AlternateContent xmlns:mc="http://schemas.openxmlformats.org/markup-compatibility/2006">
    <mc:Choice Requires="x14">
      <controls>
        <mc:AlternateContent xmlns:mc="http://schemas.openxmlformats.org/markup-compatibility/2006">
          <mc:Choice Requires="x14">
            <control shapeId="1030" r:id="rId6" name="Check Box 6">
              <controlPr defaultSize="0" autoFill="0" autoLine="0" autoPict="0">
                <anchor moveWithCells="1">
                  <from>
                    <xdr:col>0</xdr:col>
                    <xdr:colOff>0</xdr:colOff>
                    <xdr:row>36</xdr:row>
                    <xdr:rowOff>120650</xdr:rowOff>
                  </from>
                  <to>
                    <xdr:col>0</xdr:col>
                    <xdr:colOff>196850</xdr:colOff>
                    <xdr:row>37</xdr:row>
                    <xdr:rowOff>184150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0</xdr:col>
                    <xdr:colOff>0</xdr:colOff>
                    <xdr:row>37</xdr:row>
                    <xdr:rowOff>82550</xdr:rowOff>
                  </from>
                  <to>
                    <xdr:col>0</xdr:col>
                    <xdr:colOff>196850</xdr:colOff>
                    <xdr:row>37</xdr:row>
                    <xdr:rowOff>304800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0</xdr:col>
                    <xdr:colOff>0</xdr:colOff>
                    <xdr:row>37</xdr:row>
                    <xdr:rowOff>196850</xdr:rowOff>
                  </from>
                  <to>
                    <xdr:col>0</xdr:col>
                    <xdr:colOff>196850</xdr:colOff>
                    <xdr:row>38</xdr:row>
                    <xdr:rowOff>44450</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0</xdr:col>
                    <xdr:colOff>31750</xdr:colOff>
                    <xdr:row>47</xdr:row>
                    <xdr:rowOff>0</xdr:rowOff>
                  </from>
                  <to>
                    <xdr:col>0</xdr:col>
                    <xdr:colOff>196850</xdr:colOff>
                    <xdr:row>47</xdr:row>
                    <xdr:rowOff>114300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0</xdr:col>
                    <xdr:colOff>31750</xdr:colOff>
                    <xdr:row>47</xdr:row>
                    <xdr:rowOff>101600</xdr:rowOff>
                  </from>
                  <to>
                    <xdr:col>0</xdr:col>
                    <xdr:colOff>234950</xdr:colOff>
                    <xdr:row>48</xdr:row>
                    <xdr:rowOff>6350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5">
    <tabColor theme="2" tint="-0.249977111117893"/>
    <pageSetUpPr fitToPage="1"/>
  </sheetPr>
  <dimension ref="A1:K16"/>
  <sheetViews>
    <sheetView showGridLines="0" workbookViewId="0">
      <selection activeCell="I12" sqref="I12"/>
    </sheetView>
  </sheetViews>
  <sheetFormatPr baseColWidth="10" defaultColWidth="11.453125" defaultRowHeight="12.5"/>
  <cols>
    <col min="1" max="1" width="22.453125" customWidth="1"/>
    <col min="2" max="8" width="18.6328125" customWidth="1"/>
    <col min="9" max="9" width="32.54296875" customWidth="1"/>
  </cols>
  <sheetData>
    <row r="1" spans="1:11" ht="18" thickBot="1">
      <c r="A1" s="101"/>
    </row>
    <row r="2" spans="1:11" ht="13" thickTop="1">
      <c r="A2" s="485" t="s">
        <v>173</v>
      </c>
      <c r="B2" s="486"/>
      <c r="C2" s="486"/>
      <c r="D2" s="486"/>
      <c r="E2" s="486"/>
      <c r="F2" s="486"/>
      <c r="G2" s="486"/>
      <c r="H2" s="486"/>
      <c r="I2" s="486"/>
      <c r="J2" s="487"/>
    </row>
    <row r="3" spans="1:11" ht="43.5" customHeight="1" thickBot="1">
      <c r="A3" s="488"/>
      <c r="B3" s="489"/>
      <c r="C3" s="489"/>
      <c r="D3" s="489"/>
      <c r="E3" s="489"/>
      <c r="F3" s="489"/>
      <c r="G3" s="489"/>
      <c r="H3" s="489"/>
      <c r="I3" s="489"/>
      <c r="J3" s="490"/>
    </row>
    <row r="4" spans="1:11" ht="18.5" thickTop="1" thickBot="1">
      <c r="A4" s="102"/>
    </row>
    <row r="5" spans="1:11" ht="12.65" customHeight="1">
      <c r="B5" s="494" t="s">
        <v>179</v>
      </c>
      <c r="C5" s="495"/>
      <c r="D5" s="495"/>
      <c r="E5" s="495"/>
      <c r="F5" s="495"/>
      <c r="G5" s="495"/>
      <c r="H5" s="496"/>
      <c r="I5" s="192"/>
      <c r="J5" s="192"/>
      <c r="K5" s="192"/>
    </row>
    <row r="6" spans="1:11" ht="14.15" customHeight="1" thickBot="1">
      <c r="A6" s="192"/>
      <c r="B6" s="497"/>
      <c r="C6" s="498"/>
      <c r="D6" s="498"/>
      <c r="E6" s="498"/>
      <c r="F6" s="498"/>
      <c r="G6" s="498"/>
      <c r="H6" s="499"/>
      <c r="I6" s="192"/>
      <c r="J6" s="192"/>
      <c r="K6" s="192"/>
    </row>
    <row r="7" spans="1:11" ht="14">
      <c r="A7" s="103"/>
    </row>
    <row r="8" spans="1:11" ht="14">
      <c r="A8" s="493" t="s">
        <v>38</v>
      </c>
      <c r="B8" s="493"/>
      <c r="C8" s="493"/>
      <c r="D8" s="493"/>
      <c r="E8" s="493"/>
      <c r="F8" s="493"/>
      <c r="G8" s="493"/>
      <c r="H8" s="493"/>
    </row>
    <row r="9" spans="1:11">
      <c r="A9" s="104"/>
    </row>
    <row r="10" spans="1:11">
      <c r="A10" s="491" t="s">
        <v>127</v>
      </c>
      <c r="B10" s="483">
        <v>2026</v>
      </c>
      <c r="C10" s="483">
        <v>2027</v>
      </c>
      <c r="D10" s="483">
        <v>2028</v>
      </c>
      <c r="E10" s="483">
        <v>2029</v>
      </c>
      <c r="F10" s="483">
        <v>2030</v>
      </c>
      <c r="G10" s="483">
        <v>2031</v>
      </c>
      <c r="H10" s="492" t="s">
        <v>80</v>
      </c>
      <c r="I10" s="492" t="s">
        <v>234</v>
      </c>
    </row>
    <row r="11" spans="1:11">
      <c r="A11" s="491"/>
      <c r="B11" s="484"/>
      <c r="C11" s="484"/>
      <c r="D11" s="484"/>
      <c r="E11" s="484"/>
      <c r="F11" s="484"/>
      <c r="G11" s="484"/>
      <c r="H11" s="492"/>
      <c r="I11" s="492"/>
    </row>
    <row r="12" spans="1:11" ht="24.9" customHeight="1">
      <c r="A12" s="105" t="s">
        <v>37</v>
      </c>
      <c r="B12" s="273" t="e">
        <f>H12-C12-D12-E12-F12-G12</f>
        <v>#DIV/0!</v>
      </c>
      <c r="C12" s="273" t="e">
        <f>H12/'2) CALCUL SALAIRES '!P17*INDEX('LISTE DES DIPLOMES + DUREE'!B2:L32,MATCH('1) DEMANDE DE PRISE EN CHARGE'!D38,'LISTE DES DIPLOMES + DUREE'!B2:B33,0),7)</f>
        <v>#DIV/0!</v>
      </c>
      <c r="D12" s="273" t="e">
        <f>H12/'2) CALCUL SALAIRES '!P17*INDEX('LISTE DES DIPLOMES + DUREE'!B2:L33,MATCH('1) DEMANDE DE PRISE EN CHARGE'!D38,'LISTE DES DIPLOMES + DUREE'!B2:B33,0),8)</f>
        <v>#DIV/0!</v>
      </c>
      <c r="E12" s="273" t="e">
        <f>H12/'2) CALCUL SALAIRES '!P17*INDEX('LISTE DES DIPLOMES + DUREE'!B2:L32,MATCH('1) DEMANDE DE PRISE EN CHARGE'!D38,'LISTE DES DIPLOMES + DUREE'!B2:B33,0),9)</f>
        <v>#DIV/0!</v>
      </c>
      <c r="F12" s="273" t="e">
        <f>H12/'2) CALCUL SALAIRES '!P17*INDEX('LISTE DES DIPLOMES + DUREE'!B2:L33,MATCH('1) DEMANDE DE PRISE EN CHARGE'!D38,'LISTE DES DIPLOMES + DUREE'!B2:B33,0),10)</f>
        <v>#DIV/0!</v>
      </c>
      <c r="G12" s="273" t="e">
        <f>H12/'2) CALCUL SALAIRES '!P17*INDEX('LISTE DES DIPLOMES + DUREE'!B2:L33,MATCH('1) DEMANDE DE PRISE EN CHARGE'!D38,'LISTE DES DIPLOMES + DUREE'!B2:B33,0),11)</f>
        <v>#DIV/0!</v>
      </c>
      <c r="H12" s="269">
        <f>'1) DEMANDE DE PRISE EN CHARGE'!H54*'5) COFINANCEMENT ETS'!I12</f>
        <v>0</v>
      </c>
      <c r="I12" s="271"/>
    </row>
    <row r="13" spans="1:11">
      <c r="A13" s="106"/>
      <c r="B13" s="7"/>
      <c r="C13" s="7"/>
      <c r="D13" s="7"/>
      <c r="E13" s="7"/>
      <c r="F13" s="7"/>
      <c r="G13" s="7"/>
      <c r="H13" s="7"/>
    </row>
    <row r="14" spans="1:11" ht="25.5" customHeight="1">
      <c r="A14" s="107"/>
      <c r="C14" s="268"/>
      <c r="E14" s="108"/>
      <c r="F14" s="108"/>
      <c r="G14" s="108"/>
      <c r="H14" s="1"/>
    </row>
    <row r="15" spans="1:11" ht="14">
      <c r="A15" s="132"/>
      <c r="C15" s="1"/>
    </row>
    <row r="16" spans="1:11" ht="83.25" customHeight="1">
      <c r="A16" s="270"/>
      <c r="B16" s="270"/>
      <c r="C16" s="270"/>
      <c r="D16" s="270"/>
      <c r="E16" s="270"/>
      <c r="F16" s="270"/>
      <c r="G16" s="270"/>
      <c r="H16" s="270"/>
    </row>
  </sheetData>
  <sheetProtection sheet="1" selectLockedCells="1"/>
  <mergeCells count="12">
    <mergeCell ref="B10:B11"/>
    <mergeCell ref="A2:J3"/>
    <mergeCell ref="A10:A11"/>
    <mergeCell ref="C10:C11"/>
    <mergeCell ref="D10:D11"/>
    <mergeCell ref="E10:E11"/>
    <mergeCell ref="H10:H11"/>
    <mergeCell ref="A8:H8"/>
    <mergeCell ref="B5:H6"/>
    <mergeCell ref="F10:F11"/>
    <mergeCell ref="I10:I11"/>
    <mergeCell ref="G10:G11"/>
  </mergeCells>
  <printOptions horizontalCentered="1"/>
  <pageMargins left="0.23622047244094491" right="0.23622047244094491" top="0.74803149606299213" bottom="0.74803149606299213" header="0.31496062992125984" footer="0.31496062992125984"/>
  <pageSetup paperSize="9" scale="97" pageOrder="overThenDown"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theme="8" tint="0.59999389629810485"/>
    <pageSetUpPr fitToPage="1"/>
  </sheetPr>
  <dimension ref="B3:H20"/>
  <sheetViews>
    <sheetView showGridLines="0" zoomScale="120" zoomScaleNormal="120" workbookViewId="0">
      <pane xSplit="5" ySplit="23" topLeftCell="F24" activePane="bottomRight" state="frozen"/>
      <selection pane="topRight" activeCell="F1" sqref="F1"/>
      <selection pane="bottomLeft" activeCell="A23" sqref="A23"/>
      <selection pane="bottomRight" activeCell="G7" sqref="G7"/>
    </sheetView>
  </sheetViews>
  <sheetFormatPr baseColWidth="10" defaultRowHeight="12.5"/>
  <cols>
    <col min="2" max="2" width="18.36328125" customWidth="1"/>
    <col min="3" max="3" width="65.453125" bestFit="1" customWidth="1"/>
    <col min="4" max="4" width="25" customWidth="1"/>
  </cols>
  <sheetData>
    <row r="3" spans="2:8">
      <c r="B3" s="123" t="s">
        <v>113</v>
      </c>
      <c r="C3" s="123" t="s">
        <v>112</v>
      </c>
      <c r="D3" s="123" t="s">
        <v>111</v>
      </c>
    </row>
    <row r="4" spans="2:8" ht="13">
      <c r="B4" s="251">
        <v>1</v>
      </c>
      <c r="C4" s="124" t="s">
        <v>114</v>
      </c>
      <c r="D4" s="252"/>
    </row>
    <row r="5" spans="2:8" ht="13">
      <c r="B5" s="251">
        <v>2</v>
      </c>
      <c r="C5" s="124" t="s">
        <v>180</v>
      </c>
      <c r="D5" s="252">
        <v>3450</v>
      </c>
    </row>
    <row r="6" spans="2:8" ht="13">
      <c r="B6" s="251">
        <v>3</v>
      </c>
      <c r="C6" s="124" t="s">
        <v>143</v>
      </c>
      <c r="D6" s="252">
        <v>3050</v>
      </c>
    </row>
    <row r="7" spans="2:8" ht="13">
      <c r="B7" s="251">
        <v>4</v>
      </c>
      <c r="C7" s="124" t="s">
        <v>146</v>
      </c>
      <c r="D7" s="252">
        <v>3050</v>
      </c>
      <c r="H7" s="123"/>
    </row>
    <row r="8" spans="2:8" ht="13">
      <c r="B8" s="251">
        <v>5</v>
      </c>
      <c r="C8" s="124" t="s">
        <v>147</v>
      </c>
      <c r="D8" s="252">
        <v>3050</v>
      </c>
      <c r="H8" s="123"/>
    </row>
    <row r="9" spans="2:8" ht="13">
      <c r="B9" s="251">
        <v>6</v>
      </c>
      <c r="C9" s="124" t="s">
        <v>148</v>
      </c>
      <c r="D9" s="252">
        <v>3450</v>
      </c>
    </row>
    <row r="10" spans="2:8" ht="13">
      <c r="B10" s="251">
        <v>7</v>
      </c>
      <c r="C10" s="124" t="s">
        <v>149</v>
      </c>
      <c r="D10" s="252">
        <v>3450</v>
      </c>
    </row>
    <row r="11" spans="2:8" ht="13">
      <c r="B11" s="251">
        <v>8</v>
      </c>
      <c r="C11" s="124" t="s">
        <v>150</v>
      </c>
      <c r="D11" s="252">
        <v>3650</v>
      </c>
    </row>
    <row r="12" spans="2:8" ht="13">
      <c r="B12" s="251">
        <v>9</v>
      </c>
      <c r="C12" s="124" t="s">
        <v>151</v>
      </c>
      <c r="D12" s="252">
        <v>3450</v>
      </c>
    </row>
    <row r="13" spans="2:8" ht="13">
      <c r="B13" s="251">
        <v>10</v>
      </c>
      <c r="C13" s="124" t="s">
        <v>152</v>
      </c>
      <c r="D13" s="252">
        <v>3650</v>
      </c>
    </row>
    <row r="14" spans="2:8" ht="13">
      <c r="B14" s="251">
        <v>11</v>
      </c>
      <c r="C14" s="124" t="s">
        <v>153</v>
      </c>
      <c r="D14" s="252">
        <v>3960</v>
      </c>
    </row>
    <row r="15" spans="2:8" ht="13">
      <c r="B15" s="251">
        <v>12</v>
      </c>
      <c r="C15" s="124" t="s">
        <v>154</v>
      </c>
      <c r="D15" s="252">
        <v>3960</v>
      </c>
    </row>
    <row r="16" spans="2:8" ht="13">
      <c r="B16" s="251">
        <v>13</v>
      </c>
      <c r="C16" s="124" t="s">
        <v>155</v>
      </c>
      <c r="D16" s="252">
        <v>3450</v>
      </c>
    </row>
    <row r="17" spans="2:4" ht="13">
      <c r="B17" s="251">
        <v>14</v>
      </c>
      <c r="C17" s="124" t="s">
        <v>156</v>
      </c>
      <c r="D17" s="252">
        <v>3650</v>
      </c>
    </row>
    <row r="18" spans="2:4" ht="13">
      <c r="B18" s="251">
        <v>15</v>
      </c>
      <c r="C18" s="124" t="s">
        <v>117</v>
      </c>
      <c r="D18" s="252">
        <v>4360</v>
      </c>
    </row>
    <row r="19" spans="2:4" ht="13">
      <c r="B19" s="251">
        <v>16</v>
      </c>
      <c r="C19" s="124" t="s">
        <v>118</v>
      </c>
      <c r="D19" s="252">
        <v>3650</v>
      </c>
    </row>
    <row r="20" spans="2:4" ht="13">
      <c r="B20" s="251">
        <v>17</v>
      </c>
      <c r="C20" s="124" t="s">
        <v>119</v>
      </c>
      <c r="D20" s="252">
        <v>3050</v>
      </c>
    </row>
  </sheetData>
  <sheetProtection sheet="1" selectLockedCells="1"/>
  <sortState xmlns:xlrd2="http://schemas.microsoft.com/office/spreadsheetml/2017/richdata2" ref="H7:H8">
    <sortCondition ref="H7"/>
  </sortState>
  <pageMargins left="0.70866141732283472" right="0.70866141732283472" top="0.74803149606299213" bottom="0.74803149606299213" header="0.31496062992125984" footer="0.31496062992125984"/>
  <pageSetup paperSize="9" pageOrder="overThenDown"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6">
    <tabColor theme="9" tint="-0.249977111117893"/>
    <pageSetUpPr fitToPage="1"/>
  </sheetPr>
  <dimension ref="A1:P37"/>
  <sheetViews>
    <sheetView showGridLines="0" zoomScaleNormal="100" workbookViewId="0">
      <selection activeCell="G33" sqref="G33:L33"/>
    </sheetView>
  </sheetViews>
  <sheetFormatPr baseColWidth="10" defaultColWidth="11.453125" defaultRowHeight="13"/>
  <cols>
    <col min="1" max="1" width="14.453125" style="111" customWidth="1"/>
    <col min="2" max="2" width="55.6328125" style="111" customWidth="1"/>
    <col min="3" max="3" width="50.90625" style="111" customWidth="1"/>
    <col min="4" max="4" width="21.453125" style="111" customWidth="1"/>
    <col min="5" max="5" width="16.36328125" style="111" customWidth="1"/>
    <col min="6" max="6" width="21" bestFit="1" customWidth="1"/>
    <col min="7" max="7" width="29.08984375" style="112" customWidth="1"/>
    <col min="8" max="9" width="11.453125" style="111"/>
    <col min="10" max="10" width="11.453125" style="111" customWidth="1"/>
    <col min="11" max="16384" width="11.453125" style="111"/>
  </cols>
  <sheetData>
    <row r="1" spans="1:16" s="110" customFormat="1" ht="40.5" customHeight="1">
      <c r="A1" s="109" t="s">
        <v>66</v>
      </c>
      <c r="B1" s="109" t="s">
        <v>49</v>
      </c>
      <c r="C1" s="109" t="s">
        <v>182</v>
      </c>
      <c r="D1" s="109" t="s">
        <v>176</v>
      </c>
      <c r="E1" s="109" t="s">
        <v>50</v>
      </c>
      <c r="F1" s="109" t="s">
        <v>177</v>
      </c>
      <c r="G1" s="500" t="s">
        <v>227</v>
      </c>
      <c r="H1" s="501"/>
      <c r="I1" s="501"/>
      <c r="J1" s="501"/>
      <c r="K1" s="501"/>
      <c r="L1" s="502"/>
      <c r="M1" s="262"/>
      <c r="N1" s="262"/>
      <c r="O1" s="262"/>
      <c r="P1" s="256"/>
    </row>
    <row r="2" spans="1:16" ht="21" customHeight="1">
      <c r="A2" s="194">
        <v>1</v>
      </c>
      <c r="B2" s="197" t="s">
        <v>215</v>
      </c>
      <c r="C2" s="194"/>
      <c r="D2" s="199">
        <v>0</v>
      </c>
      <c r="E2" s="194"/>
      <c r="F2" s="195">
        <v>0</v>
      </c>
      <c r="G2" s="263" t="s">
        <v>228</v>
      </c>
      <c r="H2" s="263" t="s">
        <v>229</v>
      </c>
      <c r="I2" s="263" t="s">
        <v>230</v>
      </c>
      <c r="J2" s="263" t="s">
        <v>231</v>
      </c>
      <c r="K2" s="263" t="s">
        <v>232</v>
      </c>
      <c r="L2" s="263" t="s">
        <v>233</v>
      </c>
      <c r="M2" s="257"/>
      <c r="N2" s="257"/>
      <c r="O2" s="257"/>
      <c r="P2" s="257"/>
    </row>
    <row r="3" spans="1:16" ht="12.9" customHeight="1">
      <c r="A3" s="127">
        <v>2</v>
      </c>
      <c r="B3" s="127" t="s">
        <v>61</v>
      </c>
      <c r="C3" s="127" t="s">
        <v>183</v>
      </c>
      <c r="D3" s="200">
        <v>226</v>
      </c>
      <c r="E3" s="127">
        <v>10.5</v>
      </c>
      <c r="F3" s="112">
        <v>11</v>
      </c>
      <c r="G3" s="505" t="s">
        <v>235</v>
      </c>
      <c r="H3" s="506"/>
      <c r="I3" s="506"/>
      <c r="J3" s="506"/>
      <c r="K3" s="506"/>
      <c r="L3" s="506"/>
      <c r="M3" s="260"/>
      <c r="N3" s="260"/>
      <c r="O3" s="258"/>
      <c r="P3" s="258"/>
    </row>
    <row r="4" spans="1:16" ht="12.9" customHeight="1">
      <c r="A4" s="127">
        <v>3</v>
      </c>
      <c r="B4" s="127" t="s">
        <v>126</v>
      </c>
      <c r="C4" s="127" t="s">
        <v>184</v>
      </c>
      <c r="D4" s="200">
        <v>117.14285714285714</v>
      </c>
      <c r="E4" s="127">
        <v>5.4</v>
      </c>
      <c r="F4" s="112">
        <v>6</v>
      </c>
      <c r="G4" s="507" t="s">
        <v>235</v>
      </c>
      <c r="H4" s="508"/>
      <c r="I4" s="508"/>
      <c r="J4" s="508"/>
      <c r="K4" s="508"/>
      <c r="L4" s="508"/>
      <c r="M4" s="258"/>
      <c r="N4" s="258"/>
      <c r="O4" s="258"/>
      <c r="P4" s="258"/>
    </row>
    <row r="5" spans="1:16" ht="12.9" customHeight="1">
      <c r="A5" s="127">
        <v>4</v>
      </c>
      <c r="B5" s="127" t="s">
        <v>58</v>
      </c>
      <c r="C5" s="127" t="s">
        <v>185</v>
      </c>
      <c r="D5" s="200">
        <v>660</v>
      </c>
      <c r="E5" s="127">
        <v>33</v>
      </c>
      <c r="F5" s="112">
        <v>33</v>
      </c>
      <c r="G5" s="503" t="s">
        <v>235</v>
      </c>
      <c r="H5" s="504"/>
      <c r="I5" s="504"/>
      <c r="J5" s="504"/>
      <c r="K5" s="504"/>
      <c r="L5" s="504"/>
      <c r="M5" s="258"/>
      <c r="N5" s="258"/>
      <c r="O5" s="258"/>
      <c r="P5" s="258"/>
    </row>
    <row r="6" spans="1:16" s="115" customFormat="1" ht="12.9" customHeight="1">
      <c r="A6" s="127">
        <v>5</v>
      </c>
      <c r="B6" s="127" t="s">
        <v>159</v>
      </c>
      <c r="C6" s="127" t="s">
        <v>186</v>
      </c>
      <c r="D6" s="200">
        <v>481</v>
      </c>
      <c r="E6" s="127">
        <v>24</v>
      </c>
      <c r="F6" s="112">
        <v>24</v>
      </c>
      <c r="G6" s="507" t="s">
        <v>235</v>
      </c>
      <c r="H6" s="508"/>
      <c r="I6" s="508"/>
      <c r="J6" s="508"/>
      <c r="K6" s="508"/>
      <c r="L6" s="508"/>
      <c r="M6" s="258"/>
      <c r="N6" s="261"/>
      <c r="O6" s="261"/>
      <c r="P6" s="258"/>
    </row>
    <row r="7" spans="1:16" ht="12.9" customHeight="1">
      <c r="A7" s="127">
        <v>6</v>
      </c>
      <c r="B7" s="127" t="s">
        <v>101</v>
      </c>
      <c r="C7" s="127" t="s">
        <v>187</v>
      </c>
      <c r="D7" s="200">
        <v>220</v>
      </c>
      <c r="E7" s="127">
        <v>10.199999999999999</v>
      </c>
      <c r="F7" s="112">
        <v>11</v>
      </c>
      <c r="G7" s="264">
        <v>4</v>
      </c>
      <c r="H7" s="264">
        <v>7</v>
      </c>
      <c r="I7" s="264"/>
      <c r="J7" s="264"/>
      <c r="K7" s="264"/>
      <c r="L7" s="265"/>
      <c r="M7" s="258"/>
      <c r="N7" s="258"/>
      <c r="O7" s="258"/>
      <c r="P7" s="258"/>
    </row>
    <row r="8" spans="1:16" ht="12.9" customHeight="1">
      <c r="A8" s="127">
        <v>7</v>
      </c>
      <c r="B8" s="127" t="s">
        <v>98</v>
      </c>
      <c r="C8" s="127" t="s">
        <v>209</v>
      </c>
      <c r="D8" s="200">
        <v>504</v>
      </c>
      <c r="E8" s="127">
        <v>26</v>
      </c>
      <c r="F8" s="112">
        <v>26</v>
      </c>
      <c r="G8" s="266">
        <v>3</v>
      </c>
      <c r="H8" s="266">
        <v>9</v>
      </c>
      <c r="I8" s="266">
        <v>9</v>
      </c>
      <c r="J8" s="266">
        <v>5</v>
      </c>
      <c r="K8" s="266"/>
      <c r="L8" s="267"/>
      <c r="M8" s="258"/>
      <c r="N8" s="258"/>
      <c r="O8" s="258"/>
      <c r="P8" s="258"/>
    </row>
    <row r="9" spans="1:16" ht="12.9" customHeight="1">
      <c r="A9" s="127">
        <v>8</v>
      </c>
      <c r="B9" s="127" t="s">
        <v>100</v>
      </c>
      <c r="C9" s="127" t="s">
        <v>187</v>
      </c>
      <c r="D9" s="200">
        <v>220</v>
      </c>
      <c r="E9" s="127">
        <v>10.199999999999999</v>
      </c>
      <c r="F9" s="112">
        <v>11</v>
      </c>
      <c r="G9" s="264">
        <v>4</v>
      </c>
      <c r="H9" s="264">
        <v>7</v>
      </c>
      <c r="I9" s="264"/>
      <c r="J9" s="264"/>
      <c r="K9" s="264"/>
      <c r="L9" s="265"/>
      <c r="M9" s="258"/>
      <c r="N9" s="258"/>
      <c r="O9" s="258"/>
      <c r="P9" s="258"/>
    </row>
    <row r="10" spans="1:16" ht="12.9" customHeight="1">
      <c r="A10" s="127">
        <v>9</v>
      </c>
      <c r="B10" s="127" t="s">
        <v>62</v>
      </c>
      <c r="C10" s="127" t="s">
        <v>188</v>
      </c>
      <c r="D10" s="200">
        <v>210</v>
      </c>
      <c r="E10" s="127">
        <v>9.6999999999999993</v>
      </c>
      <c r="F10" s="112">
        <v>10</v>
      </c>
      <c r="G10" s="266">
        <v>4</v>
      </c>
      <c r="H10" s="266">
        <v>6</v>
      </c>
      <c r="I10" s="266"/>
      <c r="J10" s="266"/>
      <c r="K10" s="266"/>
      <c r="L10" s="267"/>
      <c r="M10" s="258"/>
      <c r="N10" s="258"/>
      <c r="O10" s="258"/>
      <c r="P10" s="258"/>
    </row>
    <row r="11" spans="1:16" ht="12.9" customHeight="1">
      <c r="A11" s="127">
        <v>10</v>
      </c>
      <c r="B11" s="127" t="s">
        <v>65</v>
      </c>
      <c r="C11" s="127" t="s">
        <v>189</v>
      </c>
      <c r="D11" s="200">
        <v>157.14285714285714</v>
      </c>
      <c r="E11" s="127">
        <v>7.3</v>
      </c>
      <c r="F11" s="112">
        <v>8</v>
      </c>
      <c r="G11" s="503" t="s">
        <v>235</v>
      </c>
      <c r="H11" s="504"/>
      <c r="I11" s="504"/>
      <c r="J11" s="504"/>
      <c r="K11" s="504"/>
      <c r="L11" s="504"/>
      <c r="M11" s="258"/>
      <c r="N11" s="258"/>
      <c r="O11" s="258"/>
      <c r="P11" s="258"/>
    </row>
    <row r="12" spans="1:16" ht="12.9" customHeight="1">
      <c r="A12" s="127">
        <v>11</v>
      </c>
      <c r="B12" s="127" t="s">
        <v>54</v>
      </c>
      <c r="C12" s="127" t="s">
        <v>190</v>
      </c>
      <c r="D12" s="200">
        <v>514.28571428571433</v>
      </c>
      <c r="E12" s="127">
        <v>23.7</v>
      </c>
      <c r="F12" s="112">
        <v>24</v>
      </c>
      <c r="G12" s="266">
        <v>4</v>
      </c>
      <c r="H12" s="266">
        <v>7</v>
      </c>
      <c r="I12" s="266">
        <v>7</v>
      </c>
      <c r="J12" s="266">
        <v>6</v>
      </c>
      <c r="K12" s="266"/>
      <c r="L12" s="267"/>
      <c r="M12" s="258"/>
      <c r="N12" s="258"/>
      <c r="O12" s="258"/>
      <c r="P12" s="258"/>
    </row>
    <row r="13" spans="1:16" ht="12.9" customHeight="1">
      <c r="A13" s="127">
        <v>12</v>
      </c>
      <c r="B13" s="127" t="s">
        <v>57</v>
      </c>
      <c r="C13" s="127" t="s">
        <v>191</v>
      </c>
      <c r="D13" s="200">
        <v>507</v>
      </c>
      <c r="E13" s="127">
        <v>25.4</v>
      </c>
      <c r="F13" s="112">
        <v>26</v>
      </c>
      <c r="G13" s="264">
        <v>4</v>
      </c>
      <c r="H13" s="264">
        <v>8</v>
      </c>
      <c r="I13" s="264">
        <v>8</v>
      </c>
      <c r="J13" s="264">
        <v>6</v>
      </c>
      <c r="K13" s="264"/>
      <c r="L13" s="265"/>
      <c r="M13" s="258"/>
      <c r="N13" s="258"/>
      <c r="O13" s="258"/>
      <c r="P13" s="258"/>
    </row>
    <row r="14" spans="1:16" ht="12.9" customHeight="1">
      <c r="A14" s="127">
        <v>13</v>
      </c>
      <c r="B14" s="127" t="s">
        <v>56</v>
      </c>
      <c r="C14" s="127" t="s">
        <v>192</v>
      </c>
      <c r="D14" s="200">
        <v>451.42857142857144</v>
      </c>
      <c r="E14" s="127">
        <v>20.8</v>
      </c>
      <c r="F14" s="112">
        <v>21</v>
      </c>
      <c r="G14" s="266">
        <v>2</v>
      </c>
      <c r="H14" s="266">
        <v>7</v>
      </c>
      <c r="I14" s="266">
        <v>7</v>
      </c>
      <c r="J14" s="266">
        <v>5</v>
      </c>
      <c r="K14" s="266"/>
      <c r="L14" s="267"/>
      <c r="M14" s="258"/>
      <c r="N14" s="258"/>
      <c r="O14" s="258"/>
      <c r="P14" s="258"/>
    </row>
    <row r="15" spans="1:16" ht="12.9" customHeight="1">
      <c r="A15" s="127">
        <v>14</v>
      </c>
      <c r="B15" s="127" t="s">
        <v>53</v>
      </c>
      <c r="C15" s="127" t="s">
        <v>193</v>
      </c>
      <c r="D15" s="200">
        <v>466</v>
      </c>
      <c r="E15" s="127">
        <v>24</v>
      </c>
      <c r="F15" s="112">
        <v>24</v>
      </c>
      <c r="G15" s="264">
        <v>4</v>
      </c>
      <c r="H15" s="264">
        <v>7</v>
      </c>
      <c r="I15" s="264">
        <v>7</v>
      </c>
      <c r="J15" s="264">
        <v>6</v>
      </c>
      <c r="K15" s="264"/>
      <c r="L15" s="265"/>
      <c r="M15" s="258"/>
      <c r="N15" s="258"/>
      <c r="O15" s="258"/>
      <c r="P15" s="258"/>
    </row>
    <row r="16" spans="1:16" ht="12.9" customHeight="1">
      <c r="A16" s="127">
        <v>15</v>
      </c>
      <c r="B16" s="127" t="s">
        <v>158</v>
      </c>
      <c r="C16" s="127" t="s">
        <v>190</v>
      </c>
      <c r="D16" s="200">
        <v>514</v>
      </c>
      <c r="E16" s="127">
        <v>22</v>
      </c>
      <c r="F16" s="112">
        <v>22</v>
      </c>
      <c r="G16" s="266">
        <v>4</v>
      </c>
      <c r="H16" s="266">
        <v>11</v>
      </c>
      <c r="I16" s="266">
        <v>7</v>
      </c>
      <c r="J16" s="266"/>
      <c r="K16" s="266"/>
      <c r="L16" s="267"/>
      <c r="M16" s="258"/>
      <c r="N16" s="258"/>
      <c r="O16" s="258"/>
      <c r="P16" s="258"/>
    </row>
    <row r="17" spans="1:16" ht="12.9" customHeight="1">
      <c r="A17" s="127">
        <v>16</v>
      </c>
      <c r="B17" s="127" t="s">
        <v>157</v>
      </c>
      <c r="C17" s="127" t="s">
        <v>194</v>
      </c>
      <c r="D17" s="200">
        <v>600</v>
      </c>
      <c r="E17" s="127">
        <v>27.7</v>
      </c>
      <c r="F17" s="112">
        <v>28</v>
      </c>
      <c r="G17" s="264">
        <v>4</v>
      </c>
      <c r="H17" s="264">
        <v>9</v>
      </c>
      <c r="I17" s="264">
        <v>9</v>
      </c>
      <c r="J17" s="264">
        <v>6</v>
      </c>
      <c r="K17" s="264"/>
      <c r="L17" s="265"/>
      <c r="M17" s="258"/>
      <c r="N17" s="258"/>
      <c r="O17" s="258"/>
      <c r="P17" s="258"/>
    </row>
    <row r="18" spans="1:16" ht="12.9" customHeight="1">
      <c r="A18" s="127">
        <v>17</v>
      </c>
      <c r="B18" s="127" t="s">
        <v>181</v>
      </c>
      <c r="C18" s="127" t="s">
        <v>195</v>
      </c>
      <c r="D18" s="200">
        <v>460</v>
      </c>
      <c r="E18" s="127">
        <v>21.2</v>
      </c>
      <c r="F18" s="112">
        <v>22</v>
      </c>
      <c r="G18" s="503" t="s">
        <v>235</v>
      </c>
      <c r="H18" s="504"/>
      <c r="I18" s="504"/>
      <c r="J18" s="504"/>
      <c r="K18" s="504"/>
      <c r="L18" s="504"/>
      <c r="M18" s="258"/>
      <c r="N18" s="258"/>
      <c r="O18" s="258"/>
      <c r="P18" s="258"/>
    </row>
    <row r="19" spans="1:16" ht="12.9" customHeight="1">
      <c r="A19" s="127">
        <v>18</v>
      </c>
      <c r="B19" s="127" t="s">
        <v>97</v>
      </c>
      <c r="C19" s="127" t="s">
        <v>196</v>
      </c>
      <c r="D19" s="200">
        <v>470</v>
      </c>
      <c r="E19" s="127">
        <v>23</v>
      </c>
      <c r="F19" s="112">
        <v>23</v>
      </c>
      <c r="G19" s="264">
        <v>3</v>
      </c>
      <c r="H19" s="264">
        <v>11</v>
      </c>
      <c r="I19" s="264">
        <v>9</v>
      </c>
      <c r="J19" s="264"/>
      <c r="K19" s="264"/>
      <c r="L19" s="265"/>
      <c r="M19" s="258"/>
      <c r="N19" s="258"/>
      <c r="O19" s="258"/>
      <c r="P19" s="258"/>
    </row>
    <row r="20" spans="1:16" ht="12.9" customHeight="1">
      <c r="A20" s="127">
        <v>19</v>
      </c>
      <c r="B20" s="127" t="s">
        <v>96</v>
      </c>
      <c r="C20" s="127" t="s">
        <v>190</v>
      </c>
      <c r="D20" s="200">
        <v>514</v>
      </c>
      <c r="E20" s="127">
        <v>22</v>
      </c>
      <c r="F20" s="112">
        <v>22</v>
      </c>
      <c r="G20" s="266">
        <v>4</v>
      </c>
      <c r="H20" s="266">
        <v>11</v>
      </c>
      <c r="I20" s="266">
        <v>7</v>
      </c>
      <c r="J20" s="266"/>
      <c r="K20" s="266"/>
      <c r="L20" s="267"/>
      <c r="M20" s="258"/>
      <c r="N20" s="258"/>
      <c r="O20" s="258"/>
      <c r="P20" s="258"/>
    </row>
    <row r="21" spans="1:16" ht="12.9" customHeight="1">
      <c r="A21" s="196">
        <v>20</v>
      </c>
      <c r="B21" s="196" t="s">
        <v>52</v>
      </c>
      <c r="C21" s="196" t="s">
        <v>198</v>
      </c>
      <c r="D21" s="200">
        <v>600</v>
      </c>
      <c r="E21" s="127">
        <v>27.7</v>
      </c>
      <c r="F21" s="112">
        <v>28</v>
      </c>
      <c r="G21" s="264">
        <v>4</v>
      </c>
      <c r="H21" s="264">
        <v>9</v>
      </c>
      <c r="I21" s="264">
        <v>9</v>
      </c>
      <c r="J21" s="264">
        <v>6</v>
      </c>
      <c r="K21" s="264"/>
      <c r="L21" s="265"/>
      <c r="M21" s="258"/>
      <c r="N21" s="258"/>
      <c r="O21" s="261"/>
      <c r="P21" s="258"/>
    </row>
    <row r="22" spans="1:16" ht="12.9" customHeight="1">
      <c r="A22" s="196">
        <v>21</v>
      </c>
      <c r="B22" s="196" t="s">
        <v>95</v>
      </c>
      <c r="C22" s="196" t="s">
        <v>197</v>
      </c>
      <c r="D22" s="200">
        <v>493</v>
      </c>
      <c r="E22" s="127">
        <v>25</v>
      </c>
      <c r="F22" s="112">
        <v>25</v>
      </c>
      <c r="G22" s="266">
        <v>2</v>
      </c>
      <c r="H22" s="266">
        <v>6</v>
      </c>
      <c r="I22" s="266">
        <v>6</v>
      </c>
      <c r="J22" s="266">
        <v>6</v>
      </c>
      <c r="K22" s="266">
        <v>5</v>
      </c>
      <c r="L22" s="267"/>
      <c r="M22" s="258"/>
      <c r="N22" s="258"/>
      <c r="O22" s="258"/>
      <c r="P22" s="258"/>
    </row>
    <row r="23" spans="1:16" ht="12.9" customHeight="1">
      <c r="A23" s="127">
        <v>22</v>
      </c>
      <c r="B23" s="127" t="s">
        <v>60</v>
      </c>
      <c r="C23" s="127" t="s">
        <v>199</v>
      </c>
      <c r="D23" s="200">
        <v>275.71428571428572</v>
      </c>
      <c r="E23" s="127">
        <v>12.7</v>
      </c>
      <c r="F23" s="112">
        <v>13</v>
      </c>
      <c r="G23" s="264">
        <v>3</v>
      </c>
      <c r="H23" s="264">
        <v>6</v>
      </c>
      <c r="I23" s="264">
        <v>4</v>
      </c>
      <c r="J23" s="264"/>
      <c r="K23" s="264"/>
      <c r="L23" s="265"/>
      <c r="M23" s="258"/>
      <c r="N23" s="258"/>
      <c r="O23" s="258"/>
      <c r="P23" s="258"/>
    </row>
    <row r="24" spans="1:16" ht="12.9" customHeight="1">
      <c r="A24" s="127">
        <v>23</v>
      </c>
      <c r="B24" s="127" t="s">
        <v>51</v>
      </c>
      <c r="C24" s="127" t="s">
        <v>200</v>
      </c>
      <c r="D24" s="200">
        <v>457</v>
      </c>
      <c r="E24" s="127">
        <v>23</v>
      </c>
      <c r="F24" s="112">
        <v>23</v>
      </c>
      <c r="G24" s="266">
        <v>2</v>
      </c>
      <c r="H24" s="266">
        <v>8</v>
      </c>
      <c r="I24" s="266">
        <v>8</v>
      </c>
      <c r="J24" s="266">
        <v>5</v>
      </c>
      <c r="K24" s="266"/>
      <c r="L24" s="267"/>
      <c r="M24" s="258"/>
      <c r="N24" s="258"/>
      <c r="O24" s="258"/>
      <c r="P24" s="258"/>
    </row>
    <row r="25" spans="1:16" ht="12.9" customHeight="1">
      <c r="A25" s="127">
        <v>24</v>
      </c>
      <c r="B25" s="127" t="s">
        <v>160</v>
      </c>
      <c r="C25" s="127" t="s">
        <v>201</v>
      </c>
      <c r="D25" s="200">
        <v>194</v>
      </c>
      <c r="E25" s="127">
        <v>10</v>
      </c>
      <c r="F25" s="112">
        <v>10</v>
      </c>
      <c r="G25" s="264">
        <v>4</v>
      </c>
      <c r="H25" s="264">
        <v>6</v>
      </c>
      <c r="I25" s="264"/>
      <c r="J25" s="264"/>
      <c r="K25" s="264"/>
      <c r="L25" s="265"/>
      <c r="M25" s="258"/>
      <c r="N25" s="258"/>
      <c r="O25" s="258"/>
      <c r="P25" s="258"/>
    </row>
    <row r="26" spans="1:16" ht="12.9" customHeight="1">
      <c r="A26" s="127">
        <v>25</v>
      </c>
      <c r="B26" s="127" t="s">
        <v>59</v>
      </c>
      <c r="C26" s="127" t="s">
        <v>202</v>
      </c>
      <c r="D26" s="200">
        <v>395</v>
      </c>
      <c r="E26" s="127">
        <v>20</v>
      </c>
      <c r="F26" s="112">
        <v>20</v>
      </c>
      <c r="G26" s="266">
        <v>2</v>
      </c>
      <c r="H26" s="266">
        <v>7</v>
      </c>
      <c r="I26" s="266">
        <v>7</v>
      </c>
      <c r="J26" s="266">
        <v>4</v>
      </c>
      <c r="K26" s="266"/>
      <c r="L26" s="267"/>
      <c r="M26" s="261"/>
      <c r="N26" s="261"/>
      <c r="O26" s="261"/>
      <c r="P26" s="261"/>
    </row>
    <row r="27" spans="1:16" s="114" customFormat="1" ht="12.9" customHeight="1">
      <c r="A27" s="127">
        <v>26</v>
      </c>
      <c r="B27" s="127" t="s">
        <v>99</v>
      </c>
      <c r="C27" s="127" t="s">
        <v>203</v>
      </c>
      <c r="D27" s="200">
        <v>214.28571428571428</v>
      </c>
      <c r="E27" s="127">
        <v>9.9</v>
      </c>
      <c r="F27" s="112">
        <v>10</v>
      </c>
      <c r="G27" s="264">
        <v>4</v>
      </c>
      <c r="H27" s="264">
        <v>6</v>
      </c>
      <c r="I27" s="264"/>
      <c r="J27" s="264"/>
      <c r="K27" s="264"/>
      <c r="L27" s="265"/>
      <c r="M27" s="259"/>
      <c r="N27" s="259"/>
      <c r="O27" s="259"/>
      <c r="P27" s="259"/>
    </row>
    <row r="28" spans="1:16" ht="12.9" customHeight="1">
      <c r="A28" s="127">
        <v>27</v>
      </c>
      <c r="B28" s="127" t="s">
        <v>94</v>
      </c>
      <c r="C28" s="127" t="s">
        <v>204</v>
      </c>
      <c r="D28" s="200">
        <v>1286</v>
      </c>
      <c r="E28" s="127">
        <v>59.3</v>
      </c>
      <c r="F28" s="112">
        <v>60</v>
      </c>
      <c r="G28" s="266">
        <v>4</v>
      </c>
      <c r="H28" s="266">
        <v>12</v>
      </c>
      <c r="I28" s="266">
        <v>12</v>
      </c>
      <c r="J28" s="266">
        <v>12</v>
      </c>
      <c r="K28" s="266">
        <v>12</v>
      </c>
      <c r="L28" s="267">
        <v>7</v>
      </c>
      <c r="M28" s="258"/>
      <c r="N28" s="258"/>
      <c r="O28" s="258"/>
      <c r="P28" s="258"/>
    </row>
    <row r="29" spans="1:16" ht="12.9" customHeight="1">
      <c r="A29" s="127">
        <v>28</v>
      </c>
      <c r="B29" s="127" t="s">
        <v>55</v>
      </c>
      <c r="C29" s="127" t="s">
        <v>205</v>
      </c>
      <c r="D29" s="200">
        <v>489</v>
      </c>
      <c r="E29" s="127">
        <v>22.6</v>
      </c>
      <c r="F29" s="112">
        <v>23</v>
      </c>
      <c r="G29" s="503" t="s">
        <v>235</v>
      </c>
      <c r="H29" s="504"/>
      <c r="I29" s="504"/>
      <c r="J29" s="504"/>
      <c r="K29" s="504"/>
      <c r="L29" s="504"/>
      <c r="M29" s="259"/>
      <c r="N29" s="258"/>
      <c r="O29" s="258"/>
      <c r="P29" s="258"/>
    </row>
    <row r="30" spans="1:16" ht="12.9" customHeight="1">
      <c r="A30" s="127">
        <v>29</v>
      </c>
      <c r="B30" s="127" t="s">
        <v>102</v>
      </c>
      <c r="C30" s="127" t="s">
        <v>206</v>
      </c>
      <c r="D30" s="200">
        <v>195</v>
      </c>
      <c r="E30" s="127">
        <v>9</v>
      </c>
      <c r="F30" s="112">
        <v>9</v>
      </c>
      <c r="G30" s="503" t="s">
        <v>235</v>
      </c>
      <c r="H30" s="504"/>
      <c r="I30" s="504"/>
      <c r="J30" s="504"/>
      <c r="K30" s="504"/>
      <c r="L30" s="504"/>
      <c r="M30" s="258"/>
      <c r="N30" s="258"/>
      <c r="O30" s="258"/>
      <c r="P30" s="258"/>
    </row>
    <row r="31" spans="1:16" ht="12.9" customHeight="1">
      <c r="A31" s="127">
        <v>30</v>
      </c>
      <c r="B31" s="127" t="s">
        <v>63</v>
      </c>
      <c r="C31" s="127" t="s">
        <v>207</v>
      </c>
      <c r="D31" s="200">
        <v>171.42857142857142</v>
      </c>
      <c r="E31" s="127">
        <v>7.9</v>
      </c>
      <c r="F31" s="112">
        <v>8</v>
      </c>
      <c r="G31" s="503" t="s">
        <v>235</v>
      </c>
      <c r="H31" s="504"/>
      <c r="I31" s="504"/>
      <c r="J31" s="504"/>
      <c r="K31" s="504"/>
      <c r="L31" s="504"/>
      <c r="M31" s="258"/>
      <c r="N31" s="258"/>
      <c r="O31" s="258"/>
      <c r="P31" s="258"/>
    </row>
    <row r="32" spans="1:16" ht="12.9" customHeight="1">
      <c r="A32" s="127">
        <v>31</v>
      </c>
      <c r="B32" s="127" t="s">
        <v>168</v>
      </c>
      <c r="C32" s="127" t="s">
        <v>188</v>
      </c>
      <c r="D32" s="200">
        <v>210</v>
      </c>
      <c r="E32" s="127">
        <v>9.6999999999999993</v>
      </c>
      <c r="F32" s="112">
        <v>10</v>
      </c>
      <c r="G32" s="266">
        <v>4</v>
      </c>
      <c r="H32" s="266">
        <v>6</v>
      </c>
      <c r="I32" s="266"/>
      <c r="J32" s="266"/>
      <c r="K32" s="266"/>
      <c r="L32" s="267"/>
      <c r="M32" s="258"/>
      <c r="N32" s="258"/>
      <c r="O32" s="258"/>
      <c r="P32" s="258"/>
    </row>
    <row r="33" spans="1:12" ht="12.9" customHeight="1">
      <c r="A33" s="127">
        <v>32</v>
      </c>
      <c r="B33" s="127" t="s">
        <v>64</v>
      </c>
      <c r="C33" s="127" t="s">
        <v>208</v>
      </c>
      <c r="D33" s="200">
        <v>162.85714285714286</v>
      </c>
      <c r="E33" s="127">
        <v>7.5</v>
      </c>
      <c r="F33" s="112">
        <v>8</v>
      </c>
      <c r="G33" s="503" t="s">
        <v>235</v>
      </c>
      <c r="H33" s="504"/>
      <c r="I33" s="504"/>
      <c r="J33" s="504"/>
      <c r="K33" s="504"/>
      <c r="L33" s="504"/>
    </row>
    <row r="34" spans="1:12">
      <c r="D34" s="191"/>
      <c r="E34" s="127"/>
      <c r="F34" s="117"/>
    </row>
    <row r="35" spans="1:12">
      <c r="D35" s="127"/>
      <c r="E35" s="127"/>
    </row>
    <row r="36" spans="1:12">
      <c r="B36" s="116"/>
      <c r="D36" s="127"/>
      <c r="E36" s="127"/>
    </row>
    <row r="37" spans="1:12">
      <c r="B37" s="116"/>
      <c r="D37" s="127"/>
      <c r="E37" s="127"/>
    </row>
  </sheetData>
  <sheetProtection sheet="1" selectLockedCells="1"/>
  <mergeCells count="11">
    <mergeCell ref="G1:L1"/>
    <mergeCell ref="G29:L29"/>
    <mergeCell ref="G30:L30"/>
    <mergeCell ref="G31:L31"/>
    <mergeCell ref="G33:L33"/>
    <mergeCell ref="G3:L3"/>
    <mergeCell ref="G4:L4"/>
    <mergeCell ref="G5:L5"/>
    <mergeCell ref="G6:L6"/>
    <mergeCell ref="G11:L11"/>
    <mergeCell ref="G18:L18"/>
  </mergeCells>
  <pageMargins left="0.70866141732283472" right="0.70866141732283472" top="0.74803149606299213" bottom="0.74803149606299213" header="0.31496062992125984" footer="0.31496062992125984"/>
  <pageSetup paperSize="9" scale="74" pageOrder="overThenDown"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8</vt:i4>
      </vt:variant>
    </vt:vector>
  </HeadingPairs>
  <TitlesOfParts>
    <vt:vector size="16" baseType="lpstr">
      <vt:lpstr>Notice Explicative</vt:lpstr>
      <vt:lpstr>1) DEMANDE DE PRISE EN CHARGE</vt:lpstr>
      <vt:lpstr>2) CALCUL SALAIRES </vt:lpstr>
      <vt:lpstr>3) ENSEIGNEMENT ORGANISME</vt:lpstr>
      <vt:lpstr>4) DEPLACEMENT REPAS HEBERG. </vt:lpstr>
      <vt:lpstr>5) COFINANCEMENT ETS</vt:lpstr>
      <vt:lpstr>LISTE DES GRADES ET CATEGORIES</vt:lpstr>
      <vt:lpstr>LISTE DES DIPLOMES + DUREE</vt:lpstr>
      <vt:lpstr>BASE_GRADES</vt:lpstr>
      <vt:lpstr>Liste_diplomes</vt:lpstr>
      <vt:lpstr>'1) DEMANDE DE PRISE EN CHARGE'!Zone_d_impression</vt:lpstr>
      <vt:lpstr>'2) CALCUL SALAIRES '!Zone_d_impression</vt:lpstr>
      <vt:lpstr>'3) ENSEIGNEMENT ORGANISME'!Zone_d_impression</vt:lpstr>
      <vt:lpstr>'4) DEPLACEMENT REPAS HEBERG. '!Zone_d_impression</vt:lpstr>
      <vt:lpstr>'5) COFINANCEMENT ETS'!Zone_d_impression</vt:lpstr>
      <vt:lpstr>'Notice Explicative'!Zone_d_impression</vt:lpstr>
    </vt:vector>
  </TitlesOfParts>
  <Company>ANFH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anfh</dc:creator>
  <cp:lastModifiedBy>GOURNAY Jean</cp:lastModifiedBy>
  <cp:lastPrinted>2025-03-18T10:25:32Z</cp:lastPrinted>
  <dcterms:created xsi:type="dcterms:W3CDTF">2004-04-01T08:31:50Z</dcterms:created>
  <dcterms:modified xsi:type="dcterms:W3CDTF">2026-03-27T10:19:48Z</dcterms:modified>
</cp:coreProperties>
</file>