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S:\Limousin\DELEGATION\COMMUNICATION\NEWSLETTER\2022\202201_janvier\"/>
    </mc:Choice>
  </mc:AlternateContent>
  <xr:revisionPtr revIDLastSave="0" documentId="13_ncr:1_{7E8F8397-7410-41EB-B313-618FDFCE9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sletter janvier 2022" sheetId="32" r:id="rId1"/>
  </sheets>
  <definedNames>
    <definedName name="_xlnm._FilterDatabase" localSheetId="0" hidden="1">'Newsletter janvier 2022'!$A$12:$T$98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32" l="1"/>
  <c r="T25" i="32" s="1"/>
  <c r="O25" i="32"/>
  <c r="N42" i="32"/>
  <c r="N41" i="32"/>
  <c r="N40" i="32"/>
  <c r="O40" i="32" s="1"/>
  <c r="R40" i="32" s="1"/>
  <c r="T40" i="32" s="1"/>
  <c r="I40" i="32"/>
  <c r="N39" i="32"/>
  <c r="O39" i="32" s="1"/>
  <c r="R39" i="32" s="1"/>
  <c r="T39" i="32" s="1"/>
  <c r="I39" i="32"/>
  <c r="N24" i="32"/>
  <c r="P24" i="32" s="1"/>
  <c r="R24" i="32" s="1"/>
  <c r="T24" i="32" s="1"/>
  <c r="N23" i="32"/>
  <c r="J23" i="32"/>
  <c r="N22" i="32"/>
  <c r="J22" i="32"/>
  <c r="N21" i="32"/>
  <c r="J21" i="32"/>
  <c r="N81" i="32"/>
  <c r="J81" i="32"/>
  <c r="R80" i="32"/>
  <c r="T80" i="32" s="1"/>
  <c r="R20" i="32"/>
  <c r="T20" i="32" s="1"/>
  <c r="N20" i="32"/>
  <c r="J20" i="32"/>
  <c r="N72" i="32"/>
  <c r="J72" i="32"/>
  <c r="N19" i="32"/>
  <c r="J19" i="32"/>
  <c r="N18" i="32"/>
  <c r="J18" i="32"/>
  <c r="N17" i="32"/>
  <c r="J17" i="32"/>
  <c r="N38" i="32"/>
  <c r="J38" i="32"/>
  <c r="N37" i="32"/>
  <c r="J37" i="32"/>
  <c r="N59" i="32"/>
  <c r="J59" i="32"/>
  <c r="N58" i="32"/>
  <c r="O58" i="32" s="1"/>
  <c r="R58" i="32" s="1"/>
  <c r="T58" i="32" s="1"/>
  <c r="H58" i="32"/>
  <c r="N57" i="32"/>
  <c r="O57" i="32" s="1"/>
  <c r="R57" i="32" s="1"/>
  <c r="T57" i="32" s="1"/>
  <c r="I57" i="32"/>
  <c r="N56" i="32"/>
  <c r="O56" i="32" s="1"/>
  <c r="R56" i="32" s="1"/>
  <c r="T56" i="32" s="1"/>
  <c r="H56" i="32"/>
  <c r="N55" i="32"/>
  <c r="J55" i="32"/>
  <c r="N54" i="32"/>
  <c r="J54" i="32"/>
  <c r="N53" i="32"/>
  <c r="J53" i="32"/>
  <c r="R52" i="32"/>
  <c r="T52" i="32" s="1"/>
  <c r="N52" i="32"/>
  <c r="J52" i="32"/>
  <c r="N51" i="32"/>
  <c r="J51" i="32"/>
  <c r="R50" i="32"/>
  <c r="T50" i="32" s="1"/>
  <c r="N50" i="32"/>
  <c r="J50" i="32"/>
  <c r="N49" i="32"/>
  <c r="J49" i="32"/>
  <c r="N79" i="32"/>
  <c r="J79" i="32"/>
  <c r="N78" i="32"/>
  <c r="J78" i="32"/>
  <c r="N48" i="32"/>
  <c r="O48" i="32" s="1"/>
  <c r="R48" i="32" s="1"/>
  <c r="T48" i="32" s="1"/>
  <c r="H48" i="32"/>
  <c r="N47" i="32"/>
  <c r="O47" i="32" s="1"/>
  <c r="R47" i="32" s="1"/>
  <c r="T47" i="32" s="1"/>
  <c r="H47" i="32"/>
  <c r="N36" i="32"/>
  <c r="J36" i="32"/>
  <c r="N46" i="32"/>
  <c r="O46" i="32" s="1"/>
  <c r="R46" i="32" s="1"/>
  <c r="T46" i="32" s="1"/>
  <c r="H46" i="32"/>
  <c r="N45" i="32"/>
  <c r="O45" i="32" s="1"/>
  <c r="R45" i="32" s="1"/>
  <c r="T45" i="32" s="1"/>
  <c r="H45" i="32"/>
  <c r="N35" i="32"/>
  <c r="J35" i="32"/>
  <c r="N44" i="32"/>
  <c r="O44" i="32" s="1"/>
  <c r="R44" i="32" s="1"/>
  <c r="T44" i="32" s="1"/>
  <c r="H44" i="32"/>
  <c r="N34" i="32"/>
  <c r="O34" i="32" s="1"/>
  <c r="R34" i="32" s="1"/>
  <c r="T34" i="32" s="1"/>
  <c r="H34" i="32"/>
  <c r="N33" i="32"/>
  <c r="O33" i="32" s="1"/>
  <c r="R33" i="32" s="1"/>
  <c r="T33" i="32" s="1"/>
  <c r="H33" i="32"/>
  <c r="N92" i="32"/>
  <c r="P92" i="32" s="1"/>
  <c r="R92" i="32" s="1"/>
  <c r="T92" i="32" s="1"/>
  <c r="H92" i="32"/>
  <c r="N32" i="32"/>
  <c r="J32" i="32"/>
  <c r="N16" i="32"/>
  <c r="J16" i="32"/>
  <c r="N70" i="32"/>
  <c r="J70" i="32"/>
  <c r="R69" i="32"/>
  <c r="T69" i="32" s="1"/>
  <c r="N69" i="32"/>
  <c r="J69" i="32"/>
  <c r="N31" i="32"/>
  <c r="O31" i="32" s="1"/>
  <c r="R31" i="32" s="1"/>
  <c r="T31" i="32" s="1"/>
  <c r="H31" i="32"/>
  <c r="N91" i="32"/>
  <c r="P91" i="32" s="1"/>
  <c r="R91" i="32" s="1"/>
  <c r="T91" i="32" s="1"/>
  <c r="H91" i="32"/>
  <c r="N90" i="32"/>
  <c r="P90" i="32" s="1"/>
  <c r="R90" i="32" s="1"/>
  <c r="T90" i="32" s="1"/>
  <c r="H90" i="32"/>
  <c r="N96" i="32"/>
  <c r="J96" i="32"/>
  <c r="N30" i="32"/>
  <c r="O30" i="32" s="1"/>
  <c r="R30" i="32" s="1"/>
  <c r="T30" i="32" s="1"/>
  <c r="I30" i="32"/>
  <c r="R89" i="32"/>
  <c r="T89" i="32" s="1"/>
  <c r="N89" i="32"/>
  <c r="O89" i="32" s="1"/>
  <c r="H89" i="32"/>
  <c r="R88" i="32"/>
  <c r="T88" i="32" s="1"/>
  <c r="N88" i="32"/>
  <c r="P88" i="32" s="1"/>
  <c r="H88" i="32"/>
  <c r="N87" i="32"/>
  <c r="P87" i="32" s="1"/>
  <c r="R87" i="32" s="1"/>
  <c r="T87" i="32" s="1"/>
  <c r="H87" i="32"/>
  <c r="N86" i="32"/>
  <c r="P86" i="32" s="1"/>
  <c r="R86" i="32" s="1"/>
  <c r="T86" i="32" s="1"/>
  <c r="H86" i="32"/>
  <c r="N68" i="32"/>
  <c r="J68" i="32"/>
  <c r="N77" i="32"/>
  <c r="J77" i="32"/>
  <c r="R85" i="32"/>
  <c r="T85" i="32" s="1"/>
  <c r="N85" i="32"/>
  <c r="P85" i="32" s="1"/>
  <c r="H85" i="32"/>
  <c r="R84" i="32"/>
  <c r="T84" i="32" s="1"/>
  <c r="N84" i="32"/>
  <c r="P84" i="32" s="1"/>
  <c r="H84" i="32"/>
  <c r="N95" i="32"/>
  <c r="J95" i="32"/>
  <c r="N94" i="32"/>
  <c r="J94" i="32"/>
  <c r="N67" i="32"/>
  <c r="J67" i="32"/>
  <c r="N93" i="32"/>
  <c r="J93" i="32"/>
  <c r="N15" i="32"/>
  <c r="J15" i="32"/>
  <c r="N14" i="32"/>
  <c r="J14" i="32"/>
  <c r="N13" i="32"/>
  <c r="J13" i="32"/>
  <c r="R66" i="32"/>
  <c r="T66" i="32" s="1"/>
  <c r="N66" i="32"/>
  <c r="J66" i="32"/>
  <c r="R65" i="32"/>
  <c r="T65" i="32" s="1"/>
  <c r="N65" i="32"/>
  <c r="J65" i="32"/>
  <c r="R64" i="32"/>
  <c r="T64" i="32" s="1"/>
  <c r="N64" i="32"/>
  <c r="J64" i="32"/>
  <c r="N63" i="32"/>
  <c r="O63" i="32" s="1"/>
  <c r="R63" i="32" s="1"/>
  <c r="T63" i="32" s="1"/>
  <c r="I63" i="32"/>
  <c r="N43" i="32"/>
  <c r="O43" i="32" s="1"/>
  <c r="R43" i="32" s="1"/>
  <c r="T43" i="32" s="1"/>
  <c r="H43" i="32"/>
  <c r="N29" i="32"/>
  <c r="J29" i="32"/>
  <c r="N28" i="32"/>
  <c r="J28" i="32"/>
  <c r="N62" i="32"/>
  <c r="J62" i="32"/>
  <c r="N76" i="32"/>
  <c r="J76" i="32"/>
  <c r="N83" i="32"/>
  <c r="J83" i="32"/>
  <c r="N82" i="32"/>
  <c r="J82" i="32"/>
  <c r="N27" i="32"/>
  <c r="J27" i="32"/>
  <c r="N75" i="32"/>
  <c r="J75" i="32"/>
  <c r="N74" i="32"/>
  <c r="J74" i="32"/>
  <c r="N73" i="32"/>
  <c r="J73" i="32"/>
  <c r="N26" i="32"/>
  <c r="O26" i="32" s="1"/>
  <c r="I26" i="32"/>
  <c r="P95" i="32" l="1"/>
  <c r="R95" i="32" s="1"/>
  <c r="T95" i="32" s="1"/>
  <c r="O16" i="32"/>
  <c r="R16" i="32" s="1"/>
  <c r="T16" i="32" s="1"/>
  <c r="O38" i="32"/>
  <c r="R38" i="32" s="1"/>
  <c r="T38" i="32" s="1"/>
  <c r="O72" i="32"/>
  <c r="R72" i="32" s="1"/>
  <c r="T72" i="32" s="1"/>
  <c r="P65" i="32"/>
  <c r="O14" i="32"/>
  <c r="R14" i="32" s="1"/>
  <c r="T14" i="32" s="1"/>
  <c r="O13" i="32"/>
  <c r="R13" i="32" s="1"/>
  <c r="T13" i="32" s="1"/>
  <c r="P94" i="32"/>
  <c r="R94" i="32" s="1"/>
  <c r="T94" i="32" s="1"/>
  <c r="O50" i="32"/>
  <c r="P53" i="32"/>
  <c r="R53" i="32" s="1"/>
  <c r="T53" i="32" s="1"/>
  <c r="O37" i="32"/>
  <c r="R37" i="32" s="1"/>
  <c r="T37" i="32" s="1"/>
  <c r="O19" i="32"/>
  <c r="R19" i="32" s="1"/>
  <c r="T19" i="32" s="1"/>
  <c r="O81" i="32"/>
  <c r="R81" i="32" s="1"/>
  <c r="T81" i="32" s="1"/>
  <c r="O28" i="32"/>
  <c r="R28" i="32" s="1"/>
  <c r="T28" i="32" s="1"/>
  <c r="O67" i="32"/>
  <c r="R67" i="32" s="1"/>
  <c r="T67" i="32" s="1"/>
  <c r="P49" i="32"/>
  <c r="R49" i="32" s="1"/>
  <c r="T49" i="32" s="1"/>
  <c r="O18" i="32"/>
  <c r="R18" i="32" s="1"/>
  <c r="T18" i="32" s="1"/>
  <c r="O29" i="32"/>
  <c r="R29" i="32" s="1"/>
  <c r="T29" i="32" s="1"/>
  <c r="P64" i="32"/>
  <c r="O27" i="32"/>
  <c r="R27" i="32" s="1"/>
  <c r="T27" i="32" s="1"/>
  <c r="O62" i="32"/>
  <c r="R62" i="32" s="1"/>
  <c r="T62" i="32" s="1"/>
  <c r="O75" i="32"/>
  <c r="R75" i="32" s="1"/>
  <c r="T75" i="32" s="1"/>
  <c r="O76" i="32"/>
  <c r="R76" i="32" s="1"/>
  <c r="T76" i="32" s="1"/>
  <c r="O79" i="32"/>
  <c r="R79" i="32" s="1"/>
  <c r="T79" i="32" s="1"/>
  <c r="O70" i="32"/>
  <c r="R70" i="32" s="1"/>
  <c r="T70" i="32" s="1"/>
  <c r="O69" i="32"/>
  <c r="P54" i="32"/>
  <c r="R54" i="32" s="1"/>
  <c r="T54" i="32" s="1"/>
  <c r="O15" i="32"/>
  <c r="R15" i="32" s="1"/>
  <c r="T15" i="32" s="1"/>
  <c r="P93" i="32"/>
  <c r="R93" i="32" s="1"/>
  <c r="T93" i="32" s="1"/>
  <c r="O68" i="32"/>
  <c r="R68" i="32" s="1"/>
  <c r="T68" i="32" s="1"/>
  <c r="O32" i="32"/>
  <c r="R32" i="32" s="1"/>
  <c r="T32" i="32" s="1"/>
  <c r="O36" i="32"/>
  <c r="R36" i="32" s="1"/>
  <c r="T36" i="32" s="1"/>
  <c r="P51" i="32"/>
  <c r="R51" i="32" s="1"/>
  <c r="T51" i="32" s="1"/>
  <c r="O35" i="32"/>
  <c r="R35" i="32" s="1"/>
  <c r="T35" i="32" s="1"/>
  <c r="O59" i="32"/>
  <c r="R59" i="32" s="1"/>
  <c r="T59" i="32" s="1"/>
  <c r="O73" i="32"/>
  <c r="R73" i="32" s="1"/>
  <c r="T73" i="32" s="1"/>
  <c r="P66" i="32"/>
  <c r="O52" i="32"/>
  <c r="P23" i="32"/>
  <c r="R23" i="32" s="1"/>
  <c r="T23" i="32" s="1"/>
  <c r="O55" i="32"/>
  <c r="R55" i="32" s="1"/>
  <c r="T55" i="32" s="1"/>
  <c r="O77" i="32"/>
  <c r="R77" i="32" s="1"/>
  <c r="T77" i="32" s="1"/>
  <c r="O78" i="32"/>
  <c r="R78" i="32" s="1"/>
  <c r="T78" i="32" s="1"/>
  <c r="P21" i="32"/>
  <c r="R21" i="32" s="1"/>
  <c r="T21" i="32" s="1"/>
  <c r="O74" i="32"/>
  <c r="R74" i="32" s="1"/>
  <c r="T74" i="32" s="1"/>
  <c r="P96" i="32"/>
  <c r="P17" i="32"/>
  <c r="R17" i="32" s="1"/>
  <c r="T17" i="32" s="1"/>
  <c r="O20" i="32"/>
  <c r="O22" i="32"/>
  <c r="R22" i="32" s="1"/>
  <c r="T22" i="32" s="1"/>
  <c r="R26" i="32"/>
  <c r="T26" i="32" s="1"/>
  <c r="R96" i="32" l="1"/>
  <c r="T96" i="32" s="1"/>
  <c r="O98" i="32"/>
</calcChain>
</file>

<file path=xl/sharedStrings.xml><?xml version="1.0" encoding="utf-8"?>
<sst xmlns="http://schemas.openxmlformats.org/spreadsheetml/2006/main" count="385" uniqueCount="208">
  <si>
    <t>Organisme formateur</t>
  </si>
  <si>
    <t>ADVITAM</t>
  </si>
  <si>
    <t>Gestion du temps de travail et élaboration des plannings</t>
  </si>
  <si>
    <t>FAE AMA</t>
  </si>
  <si>
    <t>FAE ACH</t>
  </si>
  <si>
    <t>Durée (jours)</t>
  </si>
  <si>
    <t>ANTIDOTE EXPERTISE</t>
  </si>
  <si>
    <t>AFR</t>
  </si>
  <si>
    <t>ND</t>
  </si>
  <si>
    <t>INFORELEC</t>
  </si>
  <si>
    <t>EMS</t>
  </si>
  <si>
    <t>GRIEPS</t>
  </si>
  <si>
    <t>AFN</t>
  </si>
  <si>
    <t>FORMAVENIR</t>
  </si>
  <si>
    <t>AFC</t>
  </si>
  <si>
    <t>E-réputation</t>
  </si>
  <si>
    <t xml:space="preserve">Statut du fonctionnaire hospitalier </t>
  </si>
  <si>
    <t>CADRES EN MISSIONS</t>
  </si>
  <si>
    <t>HYSOPE FORCE</t>
  </si>
  <si>
    <t>FORMASANTÉ</t>
  </si>
  <si>
    <t xml:space="preserve">Veille juridique et appronfondissement de la gestion RH pour les Ehpad </t>
  </si>
  <si>
    <t>ACCESIT FORMATION</t>
  </si>
  <si>
    <t xml:space="preserve">Les fondamentaux de la gériatrie </t>
  </si>
  <si>
    <t>Connaitre et savoir soigner les problèmes dermatologiques et les plaies des personnes agées</t>
  </si>
  <si>
    <t>Image de soi : soins esthétiques médiateurs de le relation d'aide</t>
  </si>
  <si>
    <t>INFIPP</t>
  </si>
  <si>
    <t xml:space="preserve">Distances relationelles entre usagers et professionnels : un équilibre à trouver </t>
  </si>
  <si>
    <t>L'humour en situation professionnelle</t>
  </si>
  <si>
    <t>Formation à la démarche palliative et à l'accompagnement des personnes en fin de vie des personnels en Ehpad</t>
  </si>
  <si>
    <t>Annonce d'un dommage lié aux soins</t>
  </si>
  <si>
    <t>CNEH</t>
  </si>
  <si>
    <t>Changer le regard sur la personne âgée hospitalisée </t>
  </si>
  <si>
    <t>Accompagnement collectif et individuel à la VAE AS</t>
  </si>
  <si>
    <t>Politique de communication interne/externe et plan de communication</t>
  </si>
  <si>
    <t>Prise en charge d'un patient d'une autre culture</t>
  </si>
  <si>
    <t xml:space="preserve">AFR </t>
  </si>
  <si>
    <t>De la connaissance et bonne utilisation de la grille AGGIR et USLD et en EHPAD</t>
  </si>
  <si>
    <t>CONVERGENCES</t>
  </si>
  <si>
    <t>AFRN</t>
  </si>
  <si>
    <t>Préparation concours ACH</t>
  </si>
  <si>
    <t>Intimité et sexualité des personnes âgées en Ehpad</t>
  </si>
  <si>
    <t xml:space="preserve">Comprendre et mieux ressentir les effets du veillisement </t>
  </si>
  <si>
    <t>L'animation : savoir faire et savoir être - conception et organisation</t>
  </si>
  <si>
    <t>Prise en charge non médicamenteuse des troubles du comportement en EHPAD ou USLD : la maladie d'Alzheimer et l'ensemble des démences apparentées</t>
  </si>
  <si>
    <t>Accueil et accompagnement des mineurs non accompagnés</t>
  </si>
  <si>
    <t>AKSORIA</t>
  </si>
  <si>
    <t>Fondamentaux du métier de surveillant de nuit</t>
  </si>
  <si>
    <t>Participation de la personne accueillie à la co-construction de son projet individuel</t>
  </si>
  <si>
    <t>Préparation concours d'AMA</t>
  </si>
  <si>
    <t>Précarité et rupture des parcours de soins</t>
  </si>
  <si>
    <t>Elaborer, conduire et évaluer un projet culturel</t>
  </si>
  <si>
    <t>RESEAU CEDRE SANTE</t>
  </si>
  <si>
    <t>FORMACTIONS PARTENAIRE</t>
  </si>
  <si>
    <t xml:space="preserve">FORMAVENIR </t>
  </si>
  <si>
    <t>Accompagnement du développement des carrières</t>
  </si>
  <si>
    <t>Connaitre l'environnement institutionnel et comprendre ses évolutions</t>
  </si>
  <si>
    <t>Construire un projet en équipe</t>
  </si>
  <si>
    <t>Manager en mode projet</t>
  </si>
  <si>
    <t>2a : Animation d'atelier mémoire</t>
  </si>
  <si>
    <t>2b : Animation d'ateliers de gymnastique douce</t>
  </si>
  <si>
    <t>2c : Animation d'ateliers créatifs dans un souci de développement durable</t>
  </si>
  <si>
    <t>2d : Animation d'ateliers sensoriels</t>
  </si>
  <si>
    <t>2e : Animation d'activités en exterieur - Atelier jardinage</t>
  </si>
  <si>
    <t>2f : Animation d'ateliers "flash" occupationnels</t>
  </si>
  <si>
    <t>CAP Blanchisserie</t>
  </si>
  <si>
    <t>Formation diplômante dans le secteur de la logistique</t>
  </si>
  <si>
    <t>Préparation à l'entrée à l'IFSI</t>
  </si>
  <si>
    <t xml:space="preserve">CTTN IREN </t>
  </si>
  <si>
    <t>NOVE CONCEPT</t>
  </si>
  <si>
    <t xml:space="preserve">CONVERGENCES </t>
  </si>
  <si>
    <t>Les Incontournables de la chaîne Accueil-Facturation-Recouvrement des soins </t>
  </si>
  <si>
    <t>AFRn</t>
  </si>
  <si>
    <t xml:space="preserve">GRIEPS </t>
  </si>
  <si>
    <t>IGL</t>
  </si>
  <si>
    <t>Communication interne,externe : de quoi parle-t-on ? Une sensibilisation aux enjeux de la communication</t>
  </si>
  <si>
    <t>Mettre en place une démarche qualité  (management module 8)</t>
  </si>
  <si>
    <t>Conduire les changements (management module 2)</t>
  </si>
  <si>
    <t>Savoir gérer des situations difficiles (management module 7)</t>
  </si>
  <si>
    <t>Savoir s'affirmer dans son rôle de cadre (management module 1)</t>
  </si>
  <si>
    <t>FAE TS/TSH</t>
  </si>
  <si>
    <t>Prise en charge des troubles psychiatrique en EHPAD</t>
  </si>
  <si>
    <r>
      <rPr>
        <b/>
        <sz val="11"/>
        <color theme="1"/>
        <rFont val="Arial"/>
        <family val="2"/>
      </rPr>
      <t>AFR</t>
    </r>
    <r>
      <rPr>
        <sz val="11"/>
        <color theme="1"/>
        <rFont val="Arial"/>
        <family val="2"/>
      </rPr>
      <t xml:space="preserve"> et</t>
    </r>
    <r>
      <rPr>
        <b/>
        <sz val="11"/>
        <color theme="1"/>
        <rFont val="Arial"/>
        <family val="2"/>
      </rPr>
      <t xml:space="preserve"> AFN</t>
    </r>
    <r>
      <rPr>
        <sz val="11"/>
        <color theme="1"/>
        <rFont val="Arial"/>
        <family val="2"/>
      </rPr>
      <t xml:space="preserve"> = Actions de formations régionales et nationales (financement sur fonds mutualisés)</t>
    </r>
  </si>
  <si>
    <r>
      <rPr>
        <b/>
        <sz val="11"/>
        <color theme="1"/>
        <rFont val="Arial"/>
        <family val="2"/>
      </rPr>
      <t>AFC</t>
    </r>
    <r>
      <rPr>
        <sz val="11"/>
        <color theme="1"/>
        <rFont val="Arial"/>
        <family val="2"/>
      </rPr>
      <t xml:space="preserve"> = Actions de formation coordonnées (financement des frais de déplacement sur fonds mutualisés)</t>
    </r>
  </si>
  <si>
    <r>
      <rPr>
        <b/>
        <sz val="11"/>
        <color theme="1"/>
        <rFont val="Arial"/>
        <family val="2"/>
      </rPr>
      <t>TER</t>
    </r>
    <r>
      <rPr>
        <sz val="11"/>
        <color theme="1"/>
        <rFont val="Arial"/>
        <family val="2"/>
      </rPr>
      <t xml:space="preserve"> = déployé à raison d'un groupe par territorie</t>
    </r>
  </si>
  <si>
    <t>lieu*</t>
  </si>
  <si>
    <t>NATURE *</t>
  </si>
  <si>
    <t xml:space="preserve">*LEGENDE : </t>
  </si>
  <si>
    <t>AXES</t>
  </si>
  <si>
    <t>Participer à un projet culture, dans son établissement.</t>
  </si>
  <si>
    <t>POLE CULTURE ET SANTE NOUVELLE-AQUITAINE</t>
  </si>
  <si>
    <t>SYNERGIES DCF</t>
  </si>
  <si>
    <t>Bientraitance de l'intention à la pratique</t>
  </si>
  <si>
    <t xml:space="preserve">frais pédagogique </t>
  </si>
  <si>
    <t>SAUV’GARD</t>
  </si>
  <si>
    <t>AFN 2020</t>
  </si>
  <si>
    <t>AFN MED</t>
  </si>
  <si>
    <t>Vie professionnelle en équipe hospitalière (Destiné aux médecins)</t>
  </si>
  <si>
    <t xml:space="preserve">ATTENTION NBE DE JOURS 77 J AVEC 3 JOURS DE POSITIONNEMENT </t>
  </si>
  <si>
    <t>AFAR</t>
  </si>
  <si>
    <t xml:space="preserve">Prévention et gestion des situations de violence et d'agressivité module 2, physique </t>
  </si>
  <si>
    <t xml:space="preserve">ot of </t>
  </si>
  <si>
    <t>Encadrement de proximité : piloter et animer une équipe des services administratifs, logistique, technique</t>
  </si>
  <si>
    <t xml:space="preserve">PRESENTIEL : frais de déplacement formateur </t>
  </si>
  <si>
    <t xml:space="preserve">DISTANCIEL : Frais technique
 lié au distanciel </t>
  </si>
  <si>
    <t xml:space="preserve">Coût pédagogique+ frais déplacement formateur  AFC </t>
  </si>
  <si>
    <t>XENNIAL</t>
  </si>
  <si>
    <t xml:space="preserve">Assitant medico administratif : évolution des missions et compétences MODULE 1 ET 2 </t>
  </si>
  <si>
    <t>AFTRAL</t>
  </si>
  <si>
    <t>Bases de données</t>
  </si>
  <si>
    <t>réalisé ou programmé</t>
  </si>
  <si>
    <t>Coût pédagogique+ frais déplacement formateur  AFN</t>
  </si>
  <si>
    <t xml:space="preserve">coût pédagogique + 
frais déplacement formateur 
  AFR
 </t>
  </si>
  <si>
    <t>ot of octobre 2021</t>
  </si>
  <si>
    <t xml:space="preserve">  </t>
  </si>
  <si>
    <t>?</t>
  </si>
  <si>
    <t>AFN 2021</t>
  </si>
  <si>
    <t xml:space="preserve">les premiers secours en santé mentale </t>
  </si>
  <si>
    <t xml:space="preserve">payé sur R00 au </t>
  </si>
  <si>
    <t>Pour télécharger le bulletin de pré-inscrption 2022 : CLIQUEZ ICI</t>
  </si>
  <si>
    <t xml:space="preserve">total général : </t>
  </si>
  <si>
    <t>Titre professionnel secrétaire-assistante médico-social (TP SAM)</t>
  </si>
  <si>
    <t>Dates prévisionnelles 2022</t>
  </si>
  <si>
    <t xml:space="preserve">réalisé au </t>
  </si>
  <si>
    <t xml:space="preserve">coût réalisé au </t>
  </si>
  <si>
    <t xml:space="preserve"> Formation de 2 semaines en lien avec l'accompagnement collectif VAE AS ( formation 70 h)</t>
  </si>
  <si>
    <t xml:space="preserve">FALC </t>
  </si>
  <si>
    <t>CAP Agent polyvalent de restauration  (devient CAP Production et Service Restauration)</t>
  </si>
  <si>
    <t xml:space="preserve">NONAKA CONSEIL </t>
  </si>
  <si>
    <t>07 - 08 - 28 - 29 Mars 2022</t>
  </si>
  <si>
    <t>4 - 5 Juillet 2022</t>
  </si>
  <si>
    <t>7 - 8 Février 2022</t>
  </si>
  <si>
    <t xml:space="preserve">01 - 02 Décembre 2022 </t>
  </si>
  <si>
    <t>07 - 08 - 18 Mars 2022</t>
  </si>
  <si>
    <t>07, 08 février et 11 avril 2022 </t>
  </si>
  <si>
    <t>21, 22 septembre et 6 octobre</t>
  </si>
  <si>
    <t>1, 2 et 3 février</t>
  </si>
  <si>
    <t>1 et 2 mars</t>
  </si>
  <si>
    <t xml:space="preserve">Parcours managérial : Animer le travail en équipe </t>
  </si>
  <si>
    <t>16 17 et 18 mai 2022</t>
  </si>
  <si>
    <t xml:space="preserve">Pour télécharger la brochure 2022 </t>
  </si>
  <si>
    <t>Les spécificités du temps soignant en psychiatrie / Module 1 : les savoirs fondamentaux de la santé mentale (rachat )</t>
  </si>
  <si>
    <t>Les spécificités du temps soignant en psychiatrie / Module 2 : le temps soignant en psychiatrie (rachat)</t>
  </si>
  <si>
    <t>20-21-27-28 Juin 2022</t>
  </si>
  <si>
    <t>03-04-16 Mai 2022</t>
  </si>
  <si>
    <t>21-22-29 Juin 2022</t>
  </si>
  <si>
    <t>23-24 Juin 2022</t>
  </si>
  <si>
    <t>27.09.2022</t>
  </si>
  <si>
    <t xml:space="preserve">08-09 et 30 septembre 2022 </t>
  </si>
  <si>
    <t>Rencontre AS IDE : Prise en compte de l'expérience patient dans les pratiques
(orientation 3 : renforcer la réflexion éthique en santé et la place des usagers dans leur prise en charge )</t>
  </si>
  <si>
    <t xml:space="preserve">FORMACTION </t>
  </si>
  <si>
    <t>annulé remplacé par n°16</t>
  </si>
  <si>
    <t xml:space="preserve">communiquer efficacement dans le cadre professionnel </t>
  </si>
  <si>
    <t>Communiquer : MODULE 1 / Communiquer efficacement dans le cadre professionnel  module 1 (2 jours)</t>
  </si>
  <si>
    <t>Communiquer :  MODULE 2 / Gérer un conflit par la médiation module 2 (2 jours)</t>
  </si>
  <si>
    <t xml:space="preserve">Sensibilisation aux conduites addictives </t>
  </si>
  <si>
    <t xml:space="preserve">  TITRE PROF SERVICE MEDICO SOCIAL  </t>
  </si>
  <si>
    <t xml:space="preserve">(CAP Agent de propreté et d'hygiène ) A MODIFIER EN :  TITRE PROF SERVICE MEDICO SOCIAL  MODIFIER LES COUTS ceux mis sont cap aph  ao.greta@ac-poitiers.fr 
</t>
  </si>
  <si>
    <t>23-24 mars 2022</t>
  </si>
  <si>
    <t>Accompagnement des aidants</t>
  </si>
  <si>
    <t>Manager la cohabitation au sein de son équipe (management module 6)</t>
  </si>
  <si>
    <t xml:space="preserve">En cours d'achat </t>
  </si>
  <si>
    <t xml:space="preserve">Qualité de la prestation hôteliere : service des repas </t>
  </si>
  <si>
    <t xml:space="preserve">Qualité de la prestation hôteliere : fonction linge </t>
  </si>
  <si>
    <t xml:space="preserve">Qualité de la prestation hôteliere : fondamentaux de l'hygiène et de l'entretien des locaux </t>
  </si>
  <si>
    <t xml:space="preserve">Qualité de la prestation hôteliere: 
Tous acteur de la qualité de la prestation hoteliere au service des résidents </t>
  </si>
  <si>
    <t>Qualité de la prestation hôteliere : cuisine</t>
  </si>
  <si>
    <t>Personnes handicapées vieillissantes :
 préparer une transition de qualité d’une structure handicap vers une structure EHPAD </t>
  </si>
  <si>
    <t xml:space="preserve"> FORMATION CEP dans l'attente de renouvellement de l'offre </t>
  </si>
  <si>
    <t xml:space="preserve">Les spécificités du temps soignant en psychiatrie /
 Module 3 : la coordination pluriprofessionnelle en santé mentale au service du patient </t>
  </si>
  <si>
    <t>Les techniques de recrutement au regard des nouveaux usagers (RH et cadres)</t>
  </si>
  <si>
    <t xml:space="preserve">Ecrits professionnels </t>
  </si>
  <si>
    <t>La communication non verbale dans la relation aux patients déments/désorientés ou non communicants</t>
  </si>
  <si>
    <t xml:space="preserve">En cours d'achat National </t>
  </si>
  <si>
    <t>En cours d'achat national</t>
  </si>
  <si>
    <t xml:space="preserve">OBEA </t>
  </si>
  <si>
    <t xml:space="preserve">ADVITAM  </t>
  </si>
  <si>
    <t>28 et 29 mars
11 et 12 avril
9 et 10 mai 
13 et 14 juin
7, 8, 9 septembre
22 et 23 septembre 
17 et 18 octobre</t>
  </si>
  <si>
    <t>module 1 : 2-3-4 février/ 2-3 mai 
module 2 : 4-5-6-7 avril/ 7-8-9-10 juin /3-4-5-6 octobre 
module 3 : 3-4 mars/ 4-5 mai /5-6-7 septembre/ 8-9-10 novembre</t>
  </si>
  <si>
    <t>2 , 3 et 4 Mars 2022</t>
  </si>
  <si>
    <t>14, 15 et 16 Mars 2022</t>
  </si>
  <si>
    <t xml:space="preserve">17-18/03/2022 en distanciel </t>
  </si>
  <si>
    <t>27-28 septembre et 14 octobre 2022</t>
  </si>
  <si>
    <t xml:space="preserve"> 5,6 et 7 octobre 2022</t>
  </si>
  <si>
    <t>22, 23 et 24 juin 2022</t>
  </si>
  <si>
    <t xml:space="preserve"> 20 et 21 juin 2022</t>
  </si>
  <si>
    <t>date annulée faute de participants 11/01/2022</t>
  </si>
  <si>
    <t>En cours d'achat</t>
  </si>
  <si>
    <t>17-18 janvier 2022</t>
  </si>
  <si>
    <t>10-11 février 2022</t>
  </si>
  <si>
    <t>19-20 octobre 2022</t>
  </si>
  <si>
    <t>1-2 mars 2022</t>
  </si>
  <si>
    <t>17-18 octobre 2022</t>
  </si>
  <si>
    <t>TRANSICIA</t>
  </si>
  <si>
    <t>28 février et 1er mars
21 au 25 mars
4-5 avril 
14-15 avril
2-3 mai
2-3 juin
16-17 juin
28-29 juin
26 - 27- 28 septembre</t>
  </si>
  <si>
    <t>Regroupement 1: 15 au 18 novembre 2022
Regroupement 2: 13 au 16 décembre 2022
Regroupement 3: 17 au 20 janvier 2023
Regroupement 4: 21 au 24 février 2023
Regroupement 5: 28 au 31 mars 2023
Regroupement 6: 25 au 28 avril 2023
 (6*4J) examen juin 2023</t>
  </si>
  <si>
    <t>8-9 juin 2022</t>
  </si>
  <si>
    <t xml:space="preserve">5-6-12 et 13 mai 2022
16-17-23 et 24 juin 2022
8-9 12-13-29 et 30 septembre 2022
20-21 octobre 2022
8-9-10 et 15 novembre 2022
</t>
  </si>
  <si>
    <t>9-10-20 et 21 juin 2022
5-6 sesptembre 2022
20-21 octobre 2022
8-9 novembre 2022</t>
  </si>
  <si>
    <r>
      <t xml:space="preserve">(annulé faute d'inscription :26 - 27 Janvier 2022)
</t>
    </r>
    <r>
      <rPr>
        <b/>
        <sz val="10"/>
        <color rgb="FFFF0000"/>
        <rFont val="Calibri"/>
        <family val="2"/>
        <scheme val="minor"/>
      </rPr>
      <t>Reporté au 10 et 11 octobre 202</t>
    </r>
  </si>
  <si>
    <t xml:space="preserve">Prévention et gestion des situations de violence et d'agressivité module 1, verbale </t>
  </si>
  <si>
    <t>Actions de formation PAR 2022</t>
  </si>
  <si>
    <r>
      <t xml:space="preserve">frais de séjour stag </t>
    </r>
    <r>
      <rPr>
        <sz val="10"/>
        <color rgb="FFFF0000"/>
        <rFont val="Arial"/>
        <family val="2"/>
      </rPr>
      <t xml:space="preserve">AFC AFR AFN </t>
    </r>
  </si>
  <si>
    <r>
      <t>Coût TOTAL PREVISIONNEL  
2022
TER reg lim p</t>
    </r>
    <r>
      <rPr>
        <sz val="10"/>
        <color rgb="FFFF0000"/>
        <rFont val="Arial"/>
        <family val="2"/>
      </rPr>
      <t>our budget ANFH</t>
    </r>
    <r>
      <rPr>
        <sz val="12"/>
        <color rgb="FFFF0000"/>
        <rFont val="Arial"/>
        <family val="2"/>
      </rPr>
      <t xml:space="preserve"> 
</t>
    </r>
  </si>
  <si>
    <r>
      <t xml:space="preserve">
R</t>
    </r>
    <r>
      <rPr>
        <sz val="10"/>
        <color rgb="FFFF0000"/>
        <rFont val="Arial"/>
        <family val="2"/>
      </rPr>
      <t xml:space="preserve">eg tounant, Reg Angoulème Poit Aqu 
</t>
    </r>
    <r>
      <rPr>
        <sz val="12"/>
        <color rgb="FFFF0000"/>
        <rFont val="Arial"/>
        <family val="2"/>
      </rPr>
      <t xml:space="preserve"> Coût prévisionnel 
</t>
    </r>
  </si>
  <si>
    <r>
      <t xml:space="preserve">Coût TOTAL Réalisé et à Réaliser en 2022
</t>
    </r>
    <r>
      <rPr>
        <sz val="10"/>
        <color rgb="FFFF0000"/>
        <rFont val="Arial"/>
        <family val="2"/>
      </rPr>
      <t>Pour budget ANFH</t>
    </r>
    <r>
      <rPr>
        <sz val="12"/>
        <color rgb="FFFF0000"/>
        <rFont val="Arial"/>
        <family val="2"/>
      </rPr>
      <t xml:space="preserve"> 
</t>
    </r>
  </si>
  <si>
    <t xml:space="preserve">1 = LIMOGES,  ou au plus près des inscrits </t>
  </si>
  <si>
    <t>2 = Lieu central en Nouvelle Aquitaine à déterminer (exemple : ANGOULEME)</t>
  </si>
  <si>
    <t xml:space="preserve">3 = Lieu à déterminer, au plus près des inscrits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</si>
</sst>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C]d\ mmmm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i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1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3" fillId="0" borderId="0" xfId="2"/>
    <xf numFmtId="0" fontId="5" fillId="9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17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17" fontId="0" fillId="0" borderId="0" xfId="0" applyNumberFormat="1" applyAlignment="1">
      <alignment horizontal="left"/>
    </xf>
    <xf numFmtId="0" fontId="3" fillId="0" borderId="0" xfId="2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4" borderId="11" xfId="0" applyFill="1" applyBorder="1"/>
    <xf numFmtId="0" fontId="0" fillId="4" borderId="4" xfId="0" applyFill="1" applyBorder="1"/>
    <xf numFmtId="0" fontId="5" fillId="5" borderId="5" xfId="0" applyFont="1" applyFill="1" applyBorder="1" applyAlignment="1">
      <alignment horizontal="center" vertical="center"/>
    </xf>
    <xf numFmtId="0" fontId="0" fillId="5" borderId="5" xfId="0" applyFill="1" applyBorder="1"/>
    <xf numFmtId="0" fontId="5" fillId="5" borderId="8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12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7" xfId="2" applyFill="1" applyBorder="1" applyAlignment="1">
      <alignment horizontal="center" vertical="center"/>
    </xf>
    <xf numFmtId="0" fontId="3" fillId="0" borderId="17" xfId="2" applyBorder="1" applyAlignment="1">
      <alignment horizontal="center" vertical="center" wrapText="1"/>
    </xf>
    <xf numFmtId="0" fontId="3" fillId="0" borderId="17" xfId="2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vertical="center"/>
    </xf>
    <xf numFmtId="15" fontId="16" fillId="0" borderId="5" xfId="0" applyNumberFormat="1" applyFont="1" applyFill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15" fontId="5" fillId="0" borderId="5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6" borderId="5" xfId="1" applyFont="1" applyFill="1" applyBorder="1" applyAlignment="1">
      <alignment horizontal="center" vertical="center" wrapText="1"/>
    </xf>
    <xf numFmtId="0" fontId="15" fillId="8" borderId="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" fillId="0" borderId="0" xfId="0" applyFont="1"/>
    <xf numFmtId="0" fontId="7" fillId="5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19" xfId="2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5" fontId="5" fillId="0" borderId="22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Border="1"/>
    <xf numFmtId="17" fontId="5" fillId="0" borderId="0" xfId="0" applyNumberFormat="1" applyFont="1" applyFill="1" applyBorder="1" applyAlignment="1">
      <alignment horizontal="left" vertical="center"/>
    </xf>
    <xf numFmtId="17" fontId="0" fillId="0" borderId="7" xfId="0" applyNumberFormat="1" applyBorder="1" applyAlignment="1">
      <alignment horizontal="left"/>
    </xf>
    <xf numFmtId="17" fontId="0" fillId="0" borderId="5" xfId="0" applyNumberFormat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Accent4" xfId="1" builtinId="41"/>
    <cellStyle name="Lien hypertexte" xfId="2" builtinId="8"/>
    <cellStyle name="Normal" xfId="0" builtinId="0"/>
  </cellStyles>
  <dxfs count="11">
    <dxf>
      <font>
        <b/>
        <i val="0"/>
      </font>
      <fill>
        <patternFill>
          <bgColor rgb="FFCCFFCC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3" tint="0.79998168889431442"/>
          <bgColor theme="0" tint="-0.1499374370555742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5" tint="0.59996337778862885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</dxfs>
  <tableStyles count="3" defaultTableStyle="TableStyleMedium2" defaultPivotStyle="PivotStyleLight16">
    <tableStyle name="Style de tableau 1" pivot="0" count="0" xr9:uid="{00000000-0011-0000-FFFF-FFFF00000000}"/>
    <tableStyle name="Style de tableau croisé dynamique 1 test 1 " table="0" count="3" xr9:uid="{00000000-0011-0000-FFFF-FFFF01000000}">
      <tableStyleElement type="wholeTable" dxfId="10"/>
      <tableStyleElement type="headerRow" dxfId="9"/>
      <tableStyleElement type="firstColumn" dxfId="8"/>
    </tableStyle>
    <tableStyle name="TableStyleMedium1 2" pivot="0" count="7" xr9:uid="{00000000-0011-0000-FFFF-FFFF02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2249805</xdr:colOff>
      <xdr:row>0</xdr:row>
      <xdr:rowOff>628650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123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158750</xdr:colOff>
      <xdr:row>0</xdr:row>
      <xdr:rowOff>747713</xdr:rowOff>
    </xdr:from>
    <xdr:to>
      <xdr:col>0</xdr:col>
      <xdr:colOff>2444750</xdr:colOff>
      <xdr:row>1</xdr:row>
      <xdr:rowOff>1971674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47713"/>
          <a:ext cx="2286000" cy="215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3 - ANFH LOGO">
      <a:dk1>
        <a:srgbClr val="183264"/>
      </a:dk1>
      <a:lt1>
        <a:sysClr val="window" lastClr="FFFFFF"/>
      </a:lt1>
      <a:dk2>
        <a:srgbClr val="556272"/>
      </a:dk2>
      <a:lt2>
        <a:srgbClr val="FFFFFF"/>
      </a:lt2>
      <a:accent1>
        <a:srgbClr val="F0E61C"/>
      </a:accent1>
      <a:accent2>
        <a:srgbClr val="1CAD84"/>
      </a:accent2>
      <a:accent3>
        <a:srgbClr val="EE7051"/>
      </a:accent3>
      <a:accent4>
        <a:srgbClr val="C54D57"/>
      </a:accent4>
      <a:accent5>
        <a:srgbClr val="1694B2"/>
      </a:accent5>
      <a:accent6>
        <a:srgbClr val="EABD00"/>
      </a:accent6>
      <a:hlink>
        <a:srgbClr val="C54D57"/>
      </a:hlink>
      <a:folHlink>
        <a:srgbClr val="EE70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fh.fr/les-offres-de-formation/AXt8jv2uggT3vWDLrRZ4" TargetMode="External"/><Relationship Id="rId21" Type="http://schemas.openxmlformats.org/officeDocument/2006/relationships/hyperlink" Target="https://www.anfh.fr/les-offres-de-formation/AXt8ZSaRggT3vWDLrRZl" TargetMode="External"/><Relationship Id="rId42" Type="http://schemas.openxmlformats.org/officeDocument/2006/relationships/hyperlink" Target="https://www.anfh.fr/les-offres-de-formation/AXt8str8ggT3vWDLrRal" TargetMode="External"/><Relationship Id="rId47" Type="http://schemas.openxmlformats.org/officeDocument/2006/relationships/hyperlink" Target="https://www.anfh.fr/les-offres-de-formation/AXt8tIiaggT3vWDLrRap" TargetMode="External"/><Relationship Id="rId63" Type="http://schemas.openxmlformats.org/officeDocument/2006/relationships/hyperlink" Target="https://www.anfh.fr/les-offres-de-formation/AXt8mgIcggT3vWDLrRaG" TargetMode="External"/><Relationship Id="rId68" Type="http://schemas.openxmlformats.org/officeDocument/2006/relationships/hyperlink" Target="https://www.anfh.fr/les-offres-de-formation/AXz_4FgeggT3vWDLrSBt" TargetMode="External"/><Relationship Id="rId84" Type="http://schemas.openxmlformats.org/officeDocument/2006/relationships/hyperlink" Target="https://www.anfh.fr/les-offres-de-formation/AXz_379vggT3vWDLrSBs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s://www.anfh.fr/les-offres-de-formation/AXt8WO-dggT3vWDLrRZY" TargetMode="External"/><Relationship Id="rId11" Type="http://schemas.openxmlformats.org/officeDocument/2006/relationships/hyperlink" Target="https://www.anfh.fr/les-offres-de-formation/AXt8VLAXggT3vWDLrRZS" TargetMode="External"/><Relationship Id="rId32" Type="http://schemas.openxmlformats.org/officeDocument/2006/relationships/hyperlink" Target="https://www.anfh.fr/les-offres-de-formation/AXt8nu_hggT3vWDLrRaS" TargetMode="External"/><Relationship Id="rId37" Type="http://schemas.openxmlformats.org/officeDocument/2006/relationships/hyperlink" Target="https://www.anfh.fr/les-offres-de-formation/AXt8riwfggT3vWDLrRac" TargetMode="External"/><Relationship Id="rId53" Type="http://schemas.openxmlformats.org/officeDocument/2006/relationships/hyperlink" Target="https://www.anfh.fr/les-offres-de-formation/AXt8u26SggT3vWDLrRa3" TargetMode="External"/><Relationship Id="rId58" Type="http://schemas.openxmlformats.org/officeDocument/2006/relationships/hyperlink" Target="https://www.anfh.fr/les-offres-de-formation/AXt8uDEZggT3vWDLrRaw" TargetMode="External"/><Relationship Id="rId74" Type="http://schemas.openxmlformats.org/officeDocument/2006/relationships/hyperlink" Target="https://www.anfh.fr/sites/default/files/fichiers/fiche_inscription_lim_2022_0.pdf" TargetMode="External"/><Relationship Id="rId79" Type="http://schemas.openxmlformats.org/officeDocument/2006/relationships/hyperlink" Target="https://www.anfh.fr/les-offres-de-formation/AXuBhQwHggT3vWDLrRcT" TargetMode="External"/><Relationship Id="rId5" Type="http://schemas.openxmlformats.org/officeDocument/2006/relationships/hyperlink" Target="https://www.anfh.fr/les-offres-de-formation/AXt8SdcNggT3vWDLrRZK" TargetMode="External"/><Relationship Id="rId90" Type="http://schemas.openxmlformats.org/officeDocument/2006/relationships/drawing" Target="../drawings/drawing1.xml"/><Relationship Id="rId14" Type="http://schemas.openxmlformats.org/officeDocument/2006/relationships/hyperlink" Target="https://www.anfh.fr/les-offres-de-formation/AXt8V12oggT3vWDLrRZW" TargetMode="External"/><Relationship Id="rId22" Type="http://schemas.openxmlformats.org/officeDocument/2006/relationships/hyperlink" Target="https://www.anfh.fr/les-offres-de-formation/AXt8Zo5XggT3vWDLrRZn" TargetMode="External"/><Relationship Id="rId27" Type="http://schemas.openxmlformats.org/officeDocument/2006/relationships/hyperlink" Target="https://www.anfh.fr/les-offres-de-formation/AXt8le42ggT3vWDLrRaA" TargetMode="External"/><Relationship Id="rId30" Type="http://schemas.openxmlformats.org/officeDocument/2006/relationships/hyperlink" Target="https://www.anfh.fr/les-offres-de-formation/AXt8m7jQggT3vWDLrRaI" TargetMode="External"/><Relationship Id="rId35" Type="http://schemas.openxmlformats.org/officeDocument/2006/relationships/hyperlink" Target="https://www.anfh.fr/les-offres-de-formation/AXt8rFgVggT3vWDLrRaZ" TargetMode="External"/><Relationship Id="rId43" Type="http://schemas.openxmlformats.org/officeDocument/2006/relationships/hyperlink" Target="https://www.anfh.fr/les-offres-de-formation/AXt8tZ5iggT3vWDLrRar" TargetMode="External"/><Relationship Id="rId48" Type="http://schemas.openxmlformats.org/officeDocument/2006/relationships/hyperlink" Target="https://www.anfh.fr/les-offres-de-formation/AXt8tSCXggT3vWDLrRaq" TargetMode="External"/><Relationship Id="rId56" Type="http://schemas.openxmlformats.org/officeDocument/2006/relationships/hyperlink" Target="https://www.anfh.fr/les-offres-de-formation/AXt8t44SggT3vWDLrRav" TargetMode="External"/><Relationship Id="rId64" Type="http://schemas.openxmlformats.org/officeDocument/2006/relationships/hyperlink" Target="https://www.anfh.fr/les-offres-de-formation/AXt8tCPaggT3vWDLrRao" TargetMode="External"/><Relationship Id="rId69" Type="http://schemas.openxmlformats.org/officeDocument/2006/relationships/hyperlink" Target="https://www.anfh.fr/les-offres-de-formation/AXt8Z08tggT3vWDLrRZo" TargetMode="External"/><Relationship Id="rId77" Type="http://schemas.openxmlformats.org/officeDocument/2006/relationships/hyperlink" Target="https://www.anfh.fr/les-offres-de-formation/AXuBrzOwggT3vWDLrRcY" TargetMode="External"/><Relationship Id="rId8" Type="http://schemas.openxmlformats.org/officeDocument/2006/relationships/hyperlink" Target="https://www.anfh.fr/les-offres-de-formation/AXt8TxfRggT3vWDLrRZN" TargetMode="External"/><Relationship Id="rId51" Type="http://schemas.openxmlformats.org/officeDocument/2006/relationships/hyperlink" Target="https://www.anfh.fr/les-offres-de-formation/AXt8uSPtggT3vWDLrRaz" TargetMode="External"/><Relationship Id="rId72" Type="http://schemas.openxmlformats.org/officeDocument/2006/relationships/hyperlink" Target="https://www.anfh.fr/les-offres-de-formation/AXt8ua5XggT3vWDLrRa0" TargetMode="External"/><Relationship Id="rId80" Type="http://schemas.openxmlformats.org/officeDocument/2006/relationships/hyperlink" Target="https://www.anfh.fr/les-offres-de-formation/AXt8sTr8ggT3vWDLrRah" TargetMode="External"/><Relationship Id="rId85" Type="http://schemas.openxmlformats.org/officeDocument/2006/relationships/hyperlink" Target="https://www.anfh.fr/les-offres-de-formation/AXt8i75uggT3vWDLrRZ2" TargetMode="External"/><Relationship Id="rId3" Type="http://schemas.openxmlformats.org/officeDocument/2006/relationships/hyperlink" Target="https://www.anfh.fr/les-offres-de-formation/AXt8R4figgT3vWDLrRZI" TargetMode="External"/><Relationship Id="rId12" Type="http://schemas.openxmlformats.org/officeDocument/2006/relationships/hyperlink" Target="https://www.anfh.fr/les-offres-de-formation/AXt8VXHKggT3vWDLrRZT" TargetMode="External"/><Relationship Id="rId17" Type="http://schemas.openxmlformats.org/officeDocument/2006/relationships/hyperlink" Target="https://www.anfh.fr/les-offres-de-formation/AXt8WccHggT3vWDLrRZZ" TargetMode="External"/><Relationship Id="rId25" Type="http://schemas.openxmlformats.org/officeDocument/2006/relationships/hyperlink" Target="https://www.anfh.fr/les-offres-de-formation/AXt8jIH9ggT3vWDLrRZ3" TargetMode="External"/><Relationship Id="rId33" Type="http://schemas.openxmlformats.org/officeDocument/2006/relationships/hyperlink" Target="https://www.anfh.fr/les-offres-de-formation/AXt8qkT5ggT3vWDLrRaW" TargetMode="External"/><Relationship Id="rId38" Type="http://schemas.openxmlformats.org/officeDocument/2006/relationships/hyperlink" Target="https://www.anfh.fr/les-offres-de-formation/AXt8rvQAggT3vWDLrRad" TargetMode="External"/><Relationship Id="rId46" Type="http://schemas.openxmlformats.org/officeDocument/2006/relationships/hyperlink" Target="https://www.anfh.fr/les-offres-de-formation/AXt8tuZhggT3vWDLrRau" TargetMode="External"/><Relationship Id="rId59" Type="http://schemas.openxmlformats.org/officeDocument/2006/relationships/hyperlink" Target="https://www.anfh.fr/les-offres-de-formation/AXt8u80tggT3vWDLrRa4" TargetMode="External"/><Relationship Id="rId67" Type="http://schemas.openxmlformats.org/officeDocument/2006/relationships/hyperlink" Target="https://www.anfh.fr/les-offres-de-formation/AXz_379vggT3vWDLrSBs" TargetMode="External"/><Relationship Id="rId20" Type="http://schemas.openxmlformats.org/officeDocument/2006/relationships/hyperlink" Target="https://www.anfh.fr/les-offres-de-formation/AXt8W-qQggT3vWDLrRZd" TargetMode="External"/><Relationship Id="rId41" Type="http://schemas.openxmlformats.org/officeDocument/2006/relationships/hyperlink" Target="https://www.anfh.fr/les-offres-de-formation/AXt8sjq9ggT3vWDLrRak" TargetMode="External"/><Relationship Id="rId54" Type="http://schemas.openxmlformats.org/officeDocument/2006/relationships/hyperlink" Target="https://www.anfh.fr/les-offres-de-formation/AXt8vE9ZggT3vWDLrRa5" TargetMode="External"/><Relationship Id="rId62" Type="http://schemas.openxmlformats.org/officeDocument/2006/relationships/hyperlink" Target="https://www.anfh.fr/les-offres-de-formation/AXt8mWv9ggT3vWDLrRaE" TargetMode="External"/><Relationship Id="rId70" Type="http://schemas.openxmlformats.org/officeDocument/2006/relationships/hyperlink" Target="https://www.anfh.fr/les-offres-de-formation/AXt8ua5XggT3vWDLrRa0" TargetMode="External"/><Relationship Id="rId75" Type="http://schemas.openxmlformats.org/officeDocument/2006/relationships/hyperlink" Target="https://www.anfh.fr/sites/default/files/fichiers/anfh_par_nouvelle_aquitaine_2022-bat_page_a_page_0.pdf" TargetMode="External"/><Relationship Id="rId83" Type="http://schemas.openxmlformats.org/officeDocument/2006/relationships/hyperlink" Target="https://www.anfh.fr/les-offres-de-formation/AXt8SdcNggT3vWDLrRZK" TargetMode="External"/><Relationship Id="rId88" Type="http://schemas.openxmlformats.org/officeDocument/2006/relationships/hyperlink" Target="https://www.anfh.fr/les-offres-de-formation/AXt8uw2jggT3vWDLrRa2" TargetMode="External"/><Relationship Id="rId1" Type="http://schemas.openxmlformats.org/officeDocument/2006/relationships/hyperlink" Target="../PAR%202021/budget/RE%20%20OT.msg" TargetMode="External"/><Relationship Id="rId6" Type="http://schemas.openxmlformats.org/officeDocument/2006/relationships/hyperlink" Target="https://www.anfh.fr/les-offres-de-formation/AXt8TgMqggT3vWDLrRZL" TargetMode="External"/><Relationship Id="rId15" Type="http://schemas.openxmlformats.org/officeDocument/2006/relationships/hyperlink" Target="https://www.anfh.fr/les-offres-de-formation/AXt8WChTggT3vWDLrRZX" TargetMode="External"/><Relationship Id="rId23" Type="http://schemas.openxmlformats.org/officeDocument/2006/relationships/hyperlink" Target="https://www.anfh.fr/les-offres-de-formation/AXt8aLaGggT3vWDLrRZq" TargetMode="External"/><Relationship Id="rId28" Type="http://schemas.openxmlformats.org/officeDocument/2006/relationships/hyperlink" Target="https://www.anfh.fr/les-offres-de-formation/AXt8mA50ggT3vWDLrRaB" TargetMode="External"/><Relationship Id="rId36" Type="http://schemas.openxmlformats.org/officeDocument/2006/relationships/hyperlink" Target="https://www.anfh.fr/les-offres-de-formation/AXt8rZ2xggT3vWDLrRab" TargetMode="External"/><Relationship Id="rId49" Type="http://schemas.openxmlformats.org/officeDocument/2006/relationships/hyperlink" Target="https://www.anfh.fr/les-offres-de-formation/AXt8sEXwggT3vWDLrRaf" TargetMode="External"/><Relationship Id="rId57" Type="http://schemas.openxmlformats.org/officeDocument/2006/relationships/hyperlink" Target="https://www.anfh.fr/les-offres-de-formation/AXt8t44SggT3vWDLrRav" TargetMode="External"/><Relationship Id="rId10" Type="http://schemas.openxmlformats.org/officeDocument/2006/relationships/hyperlink" Target="https://www.anfh.fr/les-offres-de-formation/AXt8UxU1ggT3vWDLrRZR" TargetMode="External"/><Relationship Id="rId31" Type="http://schemas.openxmlformats.org/officeDocument/2006/relationships/hyperlink" Target="https://www.anfh.fr/les-offres-de-formation/AXt8nTUuggT3vWDLrRaP" TargetMode="External"/><Relationship Id="rId44" Type="http://schemas.openxmlformats.org/officeDocument/2006/relationships/hyperlink" Target="https://www.anfh.fr/les-offres-de-formation/AXt8tkg4ggT3vWDLrRas" TargetMode="External"/><Relationship Id="rId52" Type="http://schemas.openxmlformats.org/officeDocument/2006/relationships/hyperlink" Target="https://www.anfh.fr/les-offres-de-formation/AXt8ulheggT3vWDLrRa1" TargetMode="External"/><Relationship Id="rId60" Type="http://schemas.openxmlformats.org/officeDocument/2006/relationships/hyperlink" Target="https://www.anfh.fr/les-offres-de-formation/AXt8aidzggT3vWDLrRZt" TargetMode="External"/><Relationship Id="rId65" Type="http://schemas.openxmlformats.org/officeDocument/2006/relationships/hyperlink" Target="https://www.anfh.fr/les-offres-de-formation/AXt8YTuWggT3vWDLrRZj" TargetMode="External"/><Relationship Id="rId73" Type="http://schemas.openxmlformats.org/officeDocument/2006/relationships/hyperlink" Target="https://www.anfh.fr/les-offres-de-formation/AX1RXyL_ggT3vWDLrSHX" TargetMode="External"/><Relationship Id="rId78" Type="http://schemas.openxmlformats.org/officeDocument/2006/relationships/hyperlink" Target="https://www.anfh.fr/les-offres-de-formation/AXuBsLynggT3vWDLrRcZ" TargetMode="External"/><Relationship Id="rId81" Type="http://schemas.openxmlformats.org/officeDocument/2006/relationships/hyperlink" Target="https://www.anfh.fr/les-offres-de-formation/AXt8aAuDggT3vWDLrRZp" TargetMode="External"/><Relationship Id="rId86" Type="http://schemas.openxmlformats.org/officeDocument/2006/relationships/hyperlink" Target="https://www.anfh.fr/les-offres-de-formation/AXt8qymJggT3vWDLrRaX" TargetMode="External"/><Relationship Id="rId4" Type="http://schemas.openxmlformats.org/officeDocument/2006/relationships/hyperlink" Target="https://www.anfh.fr/les-offres-de-formation/AXt8R-g3ggT3vWDLrRZJ" TargetMode="External"/><Relationship Id="rId9" Type="http://schemas.openxmlformats.org/officeDocument/2006/relationships/hyperlink" Target="https://www.anfh.fr/les-offres-de-formation/AXt8Umq_ggT3vWDLrRZP" TargetMode="External"/><Relationship Id="rId13" Type="http://schemas.openxmlformats.org/officeDocument/2006/relationships/hyperlink" Target="https://www.anfh.fr/les-offres-de-formation/AXt8Vjm-ggT3vWDLrRZU" TargetMode="External"/><Relationship Id="rId18" Type="http://schemas.openxmlformats.org/officeDocument/2006/relationships/hyperlink" Target="https://www.anfh.fr/les-offres-de-formation/AXt8Wot_ggT3vWDLrRZb" TargetMode="External"/><Relationship Id="rId39" Type="http://schemas.openxmlformats.org/officeDocument/2006/relationships/hyperlink" Target="https://www.anfh.fr/les-offres-de-formation/AXt8r6QAggT3vWDLrRae" TargetMode="External"/><Relationship Id="rId34" Type="http://schemas.openxmlformats.org/officeDocument/2006/relationships/hyperlink" Target="https://www.anfh.fr/les-offres-de-formation/AXt8q9ZLggT3vWDLrRaY" TargetMode="External"/><Relationship Id="rId50" Type="http://schemas.openxmlformats.org/officeDocument/2006/relationships/hyperlink" Target="https://www.anfh.fr/les-offres-de-formation/AXt8uJ2rggT3vWDLrRax" TargetMode="External"/><Relationship Id="rId55" Type="http://schemas.openxmlformats.org/officeDocument/2006/relationships/hyperlink" Target="https://www.anfh.fr/les-offres-de-formation/AXt8mNi2ggT3vWDLrRaD" TargetMode="External"/><Relationship Id="rId76" Type="http://schemas.openxmlformats.org/officeDocument/2006/relationships/hyperlink" Target="https://www.anfh.fr/les-offres-de-formation/AXuBrNk7ggT3vWDLrRcX" TargetMode="External"/><Relationship Id="rId7" Type="http://schemas.openxmlformats.org/officeDocument/2006/relationships/hyperlink" Target="https://www.anfh.fr/les-offres-de-formation/AXt8TpskggT3vWDLrRZM" TargetMode="External"/><Relationship Id="rId71" Type="http://schemas.openxmlformats.org/officeDocument/2006/relationships/hyperlink" Target="https://www.anfh.fr/les-offres-de-formation/AXt8ua5XggT3vWDLrRa0" TargetMode="External"/><Relationship Id="rId2" Type="http://schemas.openxmlformats.org/officeDocument/2006/relationships/hyperlink" Target="../PAR%202021/budget/RE%20%20OT.msg" TargetMode="External"/><Relationship Id="rId29" Type="http://schemas.openxmlformats.org/officeDocument/2006/relationships/hyperlink" Target="https://www.anfh.fr/les-offres-de-formation/AXt8nIdGggT3vWDLrRaO" TargetMode="External"/><Relationship Id="rId24" Type="http://schemas.openxmlformats.org/officeDocument/2006/relationships/hyperlink" Target="https://www.anfh.fr/les-offres-de-formation/AXt8aWurggT3vWDLrRZs" TargetMode="External"/><Relationship Id="rId40" Type="http://schemas.openxmlformats.org/officeDocument/2006/relationships/hyperlink" Target="https://www.anfh.fr/les-offres-de-formation/AXt8sbJNggT3vWDLrRaj" TargetMode="External"/><Relationship Id="rId45" Type="http://schemas.openxmlformats.org/officeDocument/2006/relationships/hyperlink" Target="https://www.anfh.fr/les-offres-de-formation/AXt8tpV4ggT3vWDLrRat" TargetMode="External"/><Relationship Id="rId66" Type="http://schemas.openxmlformats.org/officeDocument/2006/relationships/hyperlink" Target="https://www.anfh.fr/les-offres-de-formation/AXt8s2BzggT3vWDLrRam" TargetMode="External"/><Relationship Id="rId87" Type="http://schemas.openxmlformats.org/officeDocument/2006/relationships/hyperlink" Target="https://www.anfh.fr/les-offres-de-formation/AXt8lS53ggT3vWDLrRZ_" TargetMode="External"/><Relationship Id="rId61" Type="http://schemas.openxmlformats.org/officeDocument/2006/relationships/hyperlink" Target="https://www.anfh.fr/les-offres-de-formation/AXt8bOMhggT3vWDLrRZw" TargetMode="External"/><Relationship Id="rId82" Type="http://schemas.openxmlformats.org/officeDocument/2006/relationships/hyperlink" Target="https://www.anfh.fr/les-offres-de-formation/AXt8rONFggT3vWDLrRaa" TargetMode="External"/><Relationship Id="rId19" Type="http://schemas.openxmlformats.org/officeDocument/2006/relationships/hyperlink" Target="https://www.anfh.fr/les-offres-de-formation/AXt8Wx6UggT3vWDLrR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0"/>
  <sheetViews>
    <sheetView tabSelected="1" topLeftCell="A49" zoomScaleNormal="100" workbookViewId="0">
      <selection activeCell="V65" sqref="V65"/>
    </sheetView>
  </sheetViews>
  <sheetFormatPr baseColWidth="10" defaultRowHeight="15" x14ac:dyDescent="0.25"/>
  <cols>
    <col min="1" max="1" width="125.42578125" customWidth="1"/>
    <col min="2" max="2" width="10.28515625" customWidth="1"/>
    <col min="3" max="3" width="10.140625" customWidth="1"/>
    <col min="4" max="4" width="10" customWidth="1"/>
    <col min="5" max="5" width="40.140625" bestFit="1" customWidth="1"/>
    <col min="6" max="6" width="43.7109375" bestFit="1" customWidth="1"/>
    <col min="7" max="7" width="11.5703125" customWidth="1"/>
    <col min="8" max="9" width="13.5703125" style="6" hidden="1" customWidth="1"/>
    <col min="10" max="10" width="15.42578125" hidden="1" customWidth="1"/>
    <col min="11" max="11" width="22.140625" hidden="1" customWidth="1"/>
    <col min="12" max="12" width="10.28515625" hidden="1" customWidth="1"/>
    <col min="13" max="13" width="14.7109375" hidden="1" customWidth="1"/>
    <col min="14" max="14" width="15" hidden="1" customWidth="1"/>
    <col min="15" max="16" width="16.28515625" hidden="1" customWidth="1"/>
    <col min="17" max="19" width="18.28515625" hidden="1" customWidth="1"/>
    <col min="20" max="20" width="0" style="2" hidden="1" customWidth="1"/>
    <col min="21" max="21" width="77.85546875" style="27" hidden="1" customWidth="1"/>
  </cols>
  <sheetData>
    <row r="1" spans="1:21" ht="73.5" customHeight="1" x14ac:dyDescent="0.25">
      <c r="B1" s="7"/>
    </row>
    <row r="2" spans="1:21" ht="168" customHeight="1" x14ac:dyDescent="0.25">
      <c r="A2" s="2"/>
      <c r="B2" s="97"/>
    </row>
    <row r="3" spans="1:21" ht="31.5" customHeight="1" x14ac:dyDescent="0.25">
      <c r="A3" s="22" t="s">
        <v>118</v>
      </c>
      <c r="B3" s="98"/>
      <c r="C3" s="2"/>
      <c r="D3" s="2"/>
      <c r="E3" s="1"/>
      <c r="F3" s="1"/>
      <c r="G3" s="2"/>
      <c r="H3" s="24"/>
      <c r="I3" s="24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x14ac:dyDescent="0.25">
      <c r="A4" s="22" t="s">
        <v>139</v>
      </c>
      <c r="B4" s="98"/>
      <c r="C4" s="2"/>
      <c r="D4" s="2"/>
      <c r="E4" s="1"/>
      <c r="F4" s="1"/>
      <c r="G4" s="2"/>
      <c r="H4" s="24"/>
      <c r="I4" s="24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31.5" customHeight="1" x14ac:dyDescent="0.3">
      <c r="A5" s="3" t="s">
        <v>86</v>
      </c>
      <c r="B5" s="99"/>
      <c r="C5" s="2"/>
      <c r="D5" s="2"/>
      <c r="E5" s="1"/>
      <c r="F5" s="1"/>
      <c r="G5" s="2"/>
      <c r="H5" s="24"/>
      <c r="I5" s="24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x14ac:dyDescent="0.25">
      <c r="A6" s="4" t="s">
        <v>81</v>
      </c>
      <c r="B6" s="4"/>
      <c r="C6" s="2"/>
      <c r="D6" s="2"/>
      <c r="E6" s="1"/>
      <c r="F6" s="1"/>
      <c r="G6" s="2"/>
      <c r="H6" s="24"/>
      <c r="I6" s="2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1" x14ac:dyDescent="0.25">
      <c r="A7" s="4" t="s">
        <v>82</v>
      </c>
      <c r="B7" s="4"/>
      <c r="C7" s="2"/>
      <c r="D7" s="2"/>
      <c r="E7" s="1"/>
      <c r="F7" s="1"/>
      <c r="G7" s="2"/>
      <c r="H7" s="24"/>
      <c r="I7" s="24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1" x14ac:dyDescent="0.25">
      <c r="A8" s="4" t="s">
        <v>83</v>
      </c>
      <c r="B8" s="4"/>
      <c r="C8" s="2"/>
      <c r="D8" s="2"/>
      <c r="E8" s="1"/>
      <c r="F8" s="1"/>
      <c r="G8" s="2"/>
      <c r="H8" s="24"/>
      <c r="I8" s="24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 x14ac:dyDescent="0.25">
      <c r="A9" s="94" t="s">
        <v>205</v>
      </c>
      <c r="B9" s="7"/>
      <c r="C9" s="2"/>
      <c r="D9" s="2"/>
      <c r="E9" s="1"/>
      <c r="F9" s="1"/>
      <c r="G9" s="2"/>
      <c r="H9" s="24"/>
      <c r="I9" s="24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1" x14ac:dyDescent="0.25">
      <c r="A10" s="94" t="s">
        <v>206</v>
      </c>
      <c r="B10" s="7"/>
      <c r="C10" s="2"/>
      <c r="D10" s="2"/>
      <c r="E10" s="1"/>
      <c r="F10" s="1"/>
      <c r="G10" s="2"/>
      <c r="H10" s="24"/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x14ac:dyDescent="0.25">
      <c r="A11" s="94" t="s">
        <v>207</v>
      </c>
      <c r="B11" s="7"/>
      <c r="C11" s="2"/>
      <c r="D11" s="2"/>
      <c r="E11" s="1"/>
      <c r="F11" s="1"/>
      <c r="G11" s="2"/>
      <c r="H11" s="114" t="s">
        <v>108</v>
      </c>
      <c r="I11" s="115"/>
      <c r="J11" s="115"/>
      <c r="K11" s="115"/>
      <c r="L11" s="115"/>
      <c r="M11" s="115"/>
      <c r="N11" s="115"/>
      <c r="O11" s="115"/>
      <c r="P11" s="116"/>
      <c r="Q11" s="2"/>
      <c r="R11" s="2"/>
      <c r="S11" s="2"/>
    </row>
    <row r="12" spans="1:21" s="93" customFormat="1" ht="120.75" thickBot="1" x14ac:dyDescent="0.3">
      <c r="A12" s="85" t="s">
        <v>200</v>
      </c>
      <c r="B12" s="52" t="s">
        <v>87</v>
      </c>
      <c r="C12" s="52" t="s">
        <v>84</v>
      </c>
      <c r="D12" s="52" t="s">
        <v>5</v>
      </c>
      <c r="E12" s="86" t="s">
        <v>121</v>
      </c>
      <c r="F12" s="86" t="s">
        <v>0</v>
      </c>
      <c r="G12" s="87" t="s">
        <v>85</v>
      </c>
      <c r="H12" s="88" t="s">
        <v>104</v>
      </c>
      <c r="I12" s="88" t="s">
        <v>110</v>
      </c>
      <c r="J12" s="88" t="s">
        <v>111</v>
      </c>
      <c r="K12" s="89" t="s">
        <v>92</v>
      </c>
      <c r="L12" s="89" t="s">
        <v>103</v>
      </c>
      <c r="M12" s="89" t="s">
        <v>102</v>
      </c>
      <c r="N12" s="88" t="s">
        <v>201</v>
      </c>
      <c r="O12" s="88" t="s">
        <v>202</v>
      </c>
      <c r="P12" s="88" t="s">
        <v>203</v>
      </c>
      <c r="Q12" s="90" t="s">
        <v>109</v>
      </c>
      <c r="R12" s="88" t="s">
        <v>204</v>
      </c>
      <c r="S12" s="91" t="s">
        <v>122</v>
      </c>
      <c r="T12" s="91" t="s">
        <v>123</v>
      </c>
      <c r="U12" s="92"/>
    </row>
    <row r="13" spans="1:21" ht="135" x14ac:dyDescent="0.25">
      <c r="A13" s="69" t="s">
        <v>4</v>
      </c>
      <c r="B13" s="96">
        <v>1</v>
      </c>
      <c r="C13" s="101">
        <v>1</v>
      </c>
      <c r="D13" s="101">
        <v>22</v>
      </c>
      <c r="E13" s="102" t="s">
        <v>193</v>
      </c>
      <c r="F13" s="101" t="s">
        <v>37</v>
      </c>
      <c r="G13" s="106" t="s">
        <v>7</v>
      </c>
      <c r="H13" s="64"/>
      <c r="I13" s="10"/>
      <c r="J13" s="19">
        <f t="shared" ref="J13:J23" si="0">K13+M13</f>
        <v>23420</v>
      </c>
      <c r="K13" s="10">
        <v>19580</v>
      </c>
      <c r="L13" s="10"/>
      <c r="M13" s="10">
        <v>3840</v>
      </c>
      <c r="N13" s="19" t="e">
        <f>#REF!*600</f>
        <v>#REF!</v>
      </c>
      <c r="O13" s="12" t="e">
        <f>J13+N13</f>
        <v>#REF!</v>
      </c>
      <c r="P13" s="13"/>
      <c r="Q13" s="13"/>
      <c r="R13" s="13" t="e">
        <f>Q13*O13</f>
        <v>#REF!</v>
      </c>
      <c r="S13" s="13"/>
      <c r="T13" s="18" t="e">
        <f t="shared" ref="T13:T40" si="1">S13*R13</f>
        <v>#REF!</v>
      </c>
    </row>
    <row r="14" spans="1:21" x14ac:dyDescent="0.25">
      <c r="A14" s="70" t="s">
        <v>3</v>
      </c>
      <c r="B14" s="11">
        <v>1</v>
      </c>
      <c r="C14" s="10">
        <v>1</v>
      </c>
      <c r="D14" s="10">
        <v>15</v>
      </c>
      <c r="E14" s="9" t="s">
        <v>176</v>
      </c>
      <c r="F14" s="10" t="s">
        <v>37</v>
      </c>
      <c r="G14" s="71" t="s">
        <v>7</v>
      </c>
      <c r="H14" s="64"/>
      <c r="I14" s="10"/>
      <c r="J14" s="19">
        <f t="shared" si="0"/>
        <v>21300</v>
      </c>
      <c r="K14" s="9">
        <v>13500</v>
      </c>
      <c r="L14" s="10"/>
      <c r="M14" s="10">
        <v>7800</v>
      </c>
      <c r="N14" s="19" t="e">
        <f>#REF!*600</f>
        <v>#REF!</v>
      </c>
      <c r="O14" s="12" t="e">
        <f>J14+N14</f>
        <v>#REF!</v>
      </c>
      <c r="P14" s="12"/>
      <c r="Q14" s="12"/>
      <c r="R14" s="13" t="e">
        <f>Q14*O14</f>
        <v>#REF!</v>
      </c>
      <c r="S14" s="13"/>
      <c r="T14" s="18" t="e">
        <f t="shared" si="1"/>
        <v>#REF!</v>
      </c>
      <c r="U14" s="28"/>
    </row>
    <row r="15" spans="1:21" ht="75" x14ac:dyDescent="0.25">
      <c r="A15" s="70" t="s">
        <v>79</v>
      </c>
      <c r="B15" s="11">
        <v>1</v>
      </c>
      <c r="C15" s="10">
        <v>1</v>
      </c>
      <c r="D15" s="10">
        <v>27</v>
      </c>
      <c r="E15" s="9" t="s">
        <v>177</v>
      </c>
      <c r="F15" s="10" t="s">
        <v>68</v>
      </c>
      <c r="G15" s="71" t="s">
        <v>7</v>
      </c>
      <c r="H15" s="64"/>
      <c r="I15" s="10"/>
      <c r="J15" s="19">
        <f t="shared" si="0"/>
        <v>31789</v>
      </c>
      <c r="K15" s="10">
        <v>21789</v>
      </c>
      <c r="L15" s="10"/>
      <c r="M15" s="10">
        <v>10000</v>
      </c>
      <c r="N15" s="19" t="e">
        <f>#REF!*600</f>
        <v>#REF!</v>
      </c>
      <c r="O15" s="12" t="e">
        <f>J15+N15</f>
        <v>#REF!</v>
      </c>
      <c r="P15" s="12"/>
      <c r="Q15" s="12"/>
      <c r="R15" s="13" t="e">
        <f>Q15*O15</f>
        <v>#REF!</v>
      </c>
      <c r="S15" s="13"/>
      <c r="T15" s="18" t="e">
        <f t="shared" si="1"/>
        <v>#REF!</v>
      </c>
      <c r="U15" s="112"/>
    </row>
    <row r="16" spans="1:21" ht="90" x14ac:dyDescent="0.25">
      <c r="A16" s="70" t="s">
        <v>39</v>
      </c>
      <c r="B16" s="11">
        <v>1</v>
      </c>
      <c r="C16" s="10">
        <v>1</v>
      </c>
      <c r="D16" s="10">
        <v>20</v>
      </c>
      <c r="E16" s="9" t="s">
        <v>196</v>
      </c>
      <c r="F16" s="10" t="s">
        <v>37</v>
      </c>
      <c r="G16" s="71" t="s">
        <v>7</v>
      </c>
      <c r="H16" s="64"/>
      <c r="I16" s="10"/>
      <c r="J16" s="19">
        <f t="shared" si="0"/>
        <v>22200</v>
      </c>
      <c r="K16" s="10">
        <v>17800</v>
      </c>
      <c r="L16" s="10"/>
      <c r="M16" s="10">
        <v>4400</v>
      </c>
      <c r="N16" s="19">
        <f t="shared" ref="N16:N24" si="2">600*D16</f>
        <v>12000</v>
      </c>
      <c r="O16" s="12">
        <f>J16+N16</f>
        <v>34200</v>
      </c>
      <c r="P16" s="13"/>
      <c r="Q16" s="13"/>
      <c r="R16" s="13">
        <f>Q16*O16</f>
        <v>0</v>
      </c>
      <c r="S16" s="13"/>
      <c r="T16" s="18">
        <f t="shared" si="1"/>
        <v>0</v>
      </c>
      <c r="U16" s="32"/>
    </row>
    <row r="17" spans="1:21" x14ac:dyDescent="0.25">
      <c r="A17" s="70" t="s">
        <v>126</v>
      </c>
      <c r="B17" s="11">
        <v>1</v>
      </c>
      <c r="C17" s="10">
        <v>2</v>
      </c>
      <c r="D17" s="10" t="s">
        <v>114</v>
      </c>
      <c r="E17" s="10" t="s">
        <v>186</v>
      </c>
      <c r="F17" s="10" t="s">
        <v>8</v>
      </c>
      <c r="G17" s="71" t="s">
        <v>7</v>
      </c>
      <c r="H17" s="64"/>
      <c r="I17" s="10"/>
      <c r="J17" s="19">
        <f t="shared" si="0"/>
        <v>25829</v>
      </c>
      <c r="K17" s="10">
        <v>25829</v>
      </c>
      <c r="L17" s="10"/>
      <c r="M17" s="10"/>
      <c r="N17" s="19" t="e">
        <f t="shared" si="2"/>
        <v>#VALUE!</v>
      </c>
      <c r="O17" s="12"/>
      <c r="P17" s="12" t="e">
        <f>J17+N17</f>
        <v>#VALUE!</v>
      </c>
      <c r="Q17" s="12"/>
      <c r="R17" s="13" t="e">
        <f>Q17*P17</f>
        <v>#VALUE!</v>
      </c>
      <c r="S17" s="13"/>
      <c r="T17" s="18" t="e">
        <f t="shared" si="1"/>
        <v>#VALUE!</v>
      </c>
      <c r="U17" s="16"/>
    </row>
    <row r="18" spans="1:21" x14ac:dyDescent="0.25">
      <c r="A18" s="70" t="s">
        <v>124</v>
      </c>
      <c r="B18" s="11">
        <v>1</v>
      </c>
      <c r="C18" s="10">
        <v>1</v>
      </c>
      <c r="D18" s="10">
        <v>10</v>
      </c>
      <c r="E18" s="10" t="s">
        <v>160</v>
      </c>
      <c r="F18" s="10" t="s">
        <v>8</v>
      </c>
      <c r="G18" s="71" t="s">
        <v>7</v>
      </c>
      <c r="H18" s="64"/>
      <c r="I18" s="10"/>
      <c r="J18" s="19">
        <f t="shared" si="0"/>
        <v>6650</v>
      </c>
      <c r="K18" s="10">
        <v>6650</v>
      </c>
      <c r="L18" s="10"/>
      <c r="M18" s="10">
        <v>0</v>
      </c>
      <c r="N18" s="19">
        <f t="shared" si="2"/>
        <v>6000</v>
      </c>
      <c r="O18" s="12">
        <f>J18+N18</f>
        <v>12650</v>
      </c>
      <c r="P18" s="13"/>
      <c r="Q18" s="13"/>
      <c r="R18" s="20">
        <f>Q18*O18</f>
        <v>0</v>
      </c>
      <c r="S18" s="13"/>
      <c r="T18" s="18">
        <f t="shared" si="1"/>
        <v>0</v>
      </c>
    </row>
    <row r="19" spans="1:21" x14ac:dyDescent="0.25">
      <c r="A19" s="70" t="s">
        <v>32</v>
      </c>
      <c r="B19" s="11">
        <v>1</v>
      </c>
      <c r="C19" s="10">
        <v>1</v>
      </c>
      <c r="D19" s="10">
        <v>13</v>
      </c>
      <c r="E19" s="10" t="s">
        <v>160</v>
      </c>
      <c r="F19" s="10" t="s">
        <v>8</v>
      </c>
      <c r="G19" s="71" t="s">
        <v>7</v>
      </c>
      <c r="H19" s="64"/>
      <c r="I19" s="10"/>
      <c r="J19" s="19">
        <f t="shared" si="0"/>
        <v>9800</v>
      </c>
      <c r="K19" s="10">
        <v>9800</v>
      </c>
      <c r="L19" s="10"/>
      <c r="M19" s="10"/>
      <c r="N19" s="19">
        <f t="shared" si="2"/>
        <v>7800</v>
      </c>
      <c r="O19" s="12">
        <f>J19+N19</f>
        <v>17600</v>
      </c>
      <c r="P19" s="13"/>
      <c r="Q19" s="12"/>
      <c r="R19" s="13">
        <f>Q19*O19</f>
        <v>0</v>
      </c>
      <c r="S19" s="13"/>
      <c r="T19" s="18">
        <f t="shared" si="1"/>
        <v>0</v>
      </c>
      <c r="U19" s="28"/>
    </row>
    <row r="20" spans="1:21" ht="105" x14ac:dyDescent="0.25">
      <c r="A20" s="70" t="s">
        <v>64</v>
      </c>
      <c r="B20" s="11">
        <v>1</v>
      </c>
      <c r="C20" s="10">
        <v>1</v>
      </c>
      <c r="D20" s="10">
        <v>24</v>
      </c>
      <c r="E20" s="9" t="s">
        <v>194</v>
      </c>
      <c r="F20" s="10" t="s">
        <v>67</v>
      </c>
      <c r="G20" s="71" t="s">
        <v>7</v>
      </c>
      <c r="H20" s="64"/>
      <c r="I20" s="10"/>
      <c r="J20" s="19">
        <f t="shared" si="0"/>
        <v>27600</v>
      </c>
      <c r="K20" s="10">
        <v>24000</v>
      </c>
      <c r="L20" s="10"/>
      <c r="M20" s="10">
        <v>3600</v>
      </c>
      <c r="N20" s="19">
        <f t="shared" si="2"/>
        <v>14400</v>
      </c>
      <c r="O20" s="12">
        <f>J20+N20</f>
        <v>42000</v>
      </c>
      <c r="P20" s="12"/>
      <c r="Q20" s="12"/>
      <c r="R20" s="13">
        <f>Q20*P20</f>
        <v>0</v>
      </c>
      <c r="S20" s="13"/>
      <c r="T20" s="18">
        <f t="shared" si="1"/>
        <v>0</v>
      </c>
      <c r="U20" s="16"/>
    </row>
    <row r="21" spans="1:21" x14ac:dyDescent="0.25">
      <c r="A21" s="70" t="s">
        <v>65</v>
      </c>
      <c r="B21" s="11">
        <v>1</v>
      </c>
      <c r="C21" s="10">
        <v>2</v>
      </c>
      <c r="D21" s="10">
        <v>35</v>
      </c>
      <c r="E21" s="10" t="s">
        <v>8</v>
      </c>
      <c r="F21" s="10" t="s">
        <v>107</v>
      </c>
      <c r="G21" s="71" t="s">
        <v>7</v>
      </c>
      <c r="H21" s="64"/>
      <c r="I21" s="10"/>
      <c r="J21" s="19">
        <f t="shared" si="0"/>
        <v>36399.699999999997</v>
      </c>
      <c r="K21" s="10">
        <v>33180</v>
      </c>
      <c r="L21" s="10"/>
      <c r="M21" s="10">
        <v>3219.7</v>
      </c>
      <c r="N21" s="19">
        <f t="shared" si="2"/>
        <v>21000</v>
      </c>
      <c r="O21" s="12"/>
      <c r="P21" s="12">
        <f>J21+N21</f>
        <v>57399.7</v>
      </c>
      <c r="Q21" s="13"/>
      <c r="R21" s="13">
        <f>Q21*P21</f>
        <v>0</v>
      </c>
      <c r="S21" s="13"/>
      <c r="T21" s="18">
        <f t="shared" si="1"/>
        <v>0</v>
      </c>
      <c r="U21"/>
    </row>
    <row r="22" spans="1:21" ht="60" x14ac:dyDescent="0.25">
      <c r="A22" s="70" t="s">
        <v>48</v>
      </c>
      <c r="B22" s="11">
        <v>1</v>
      </c>
      <c r="C22" s="10">
        <v>1</v>
      </c>
      <c r="D22" s="10">
        <v>10</v>
      </c>
      <c r="E22" s="83" t="s">
        <v>197</v>
      </c>
      <c r="F22" s="10" t="s">
        <v>37</v>
      </c>
      <c r="G22" s="71" t="s">
        <v>7</v>
      </c>
      <c r="H22" s="64"/>
      <c r="I22" s="10"/>
      <c r="J22" s="19">
        <f t="shared" si="0"/>
        <v>11750</v>
      </c>
      <c r="K22" s="10">
        <v>8900</v>
      </c>
      <c r="L22" s="10"/>
      <c r="M22" s="10">
        <v>2850</v>
      </c>
      <c r="N22" s="19">
        <f t="shared" si="2"/>
        <v>6000</v>
      </c>
      <c r="O22" s="12">
        <f>J22+N22</f>
        <v>17750</v>
      </c>
      <c r="P22" s="13"/>
      <c r="Q22" s="13"/>
      <c r="R22" s="13">
        <f>Q22*O22</f>
        <v>0</v>
      </c>
      <c r="S22" s="13"/>
      <c r="T22" s="18">
        <f t="shared" si="1"/>
        <v>0</v>
      </c>
      <c r="U22" s="32"/>
    </row>
    <row r="23" spans="1:21" x14ac:dyDescent="0.25">
      <c r="A23" s="70" t="s">
        <v>66</v>
      </c>
      <c r="B23" s="11">
        <v>1</v>
      </c>
      <c r="C23" s="10">
        <v>2</v>
      </c>
      <c r="D23" s="10">
        <v>12</v>
      </c>
      <c r="E23" s="10" t="s">
        <v>8</v>
      </c>
      <c r="F23" s="10" t="s">
        <v>69</v>
      </c>
      <c r="G23" s="71" t="s">
        <v>7</v>
      </c>
      <c r="H23" s="64"/>
      <c r="I23" s="10"/>
      <c r="J23" s="19">
        <f t="shared" si="0"/>
        <v>14100</v>
      </c>
      <c r="K23" s="10">
        <v>10680</v>
      </c>
      <c r="L23" s="10"/>
      <c r="M23" s="10">
        <v>3420</v>
      </c>
      <c r="N23" s="19">
        <f t="shared" si="2"/>
        <v>7200</v>
      </c>
      <c r="O23" s="12"/>
      <c r="P23" s="13">
        <f>J23+N23</f>
        <v>21300</v>
      </c>
      <c r="Q23" s="13"/>
      <c r="R23" s="13">
        <f>Q23*P23</f>
        <v>0</v>
      </c>
      <c r="S23" s="13"/>
      <c r="T23" s="18">
        <f t="shared" si="1"/>
        <v>0</v>
      </c>
      <c r="U23" s="32"/>
    </row>
    <row r="24" spans="1:21" ht="27.75" customHeight="1" x14ac:dyDescent="0.25">
      <c r="A24" s="70" t="s">
        <v>120</v>
      </c>
      <c r="B24" s="11">
        <v>1</v>
      </c>
      <c r="C24" s="10">
        <v>1</v>
      </c>
      <c r="D24" s="10" t="s">
        <v>114</v>
      </c>
      <c r="E24" s="10" t="s">
        <v>160</v>
      </c>
      <c r="F24" s="10" t="s">
        <v>8</v>
      </c>
      <c r="G24" s="71" t="s">
        <v>7</v>
      </c>
      <c r="H24" s="64"/>
      <c r="I24" s="10"/>
      <c r="J24" s="19">
        <v>79920</v>
      </c>
      <c r="K24" s="10"/>
      <c r="L24" s="10"/>
      <c r="M24" s="10"/>
      <c r="N24" s="19" t="e">
        <f t="shared" si="2"/>
        <v>#VALUE!</v>
      </c>
      <c r="O24" s="12"/>
      <c r="P24" s="13" t="e">
        <f>J24+N24</f>
        <v>#VALUE!</v>
      </c>
      <c r="Q24" s="13"/>
      <c r="R24" s="13" t="e">
        <f>Q24*P24</f>
        <v>#VALUE!</v>
      </c>
      <c r="S24" s="13"/>
      <c r="T24" s="18" t="e">
        <f t="shared" si="1"/>
        <v>#VALUE!</v>
      </c>
    </row>
    <row r="25" spans="1:21" ht="30" customHeight="1" x14ac:dyDescent="0.25">
      <c r="A25" s="70" t="s">
        <v>155</v>
      </c>
      <c r="B25" s="11">
        <v>1</v>
      </c>
      <c r="C25" s="10">
        <v>1</v>
      </c>
      <c r="D25" s="10" t="s">
        <v>114</v>
      </c>
      <c r="E25" s="10" t="s">
        <v>160</v>
      </c>
      <c r="F25" s="10" t="s">
        <v>8</v>
      </c>
      <c r="G25" s="71" t="s">
        <v>7</v>
      </c>
      <c r="H25" s="64"/>
      <c r="I25" s="10"/>
      <c r="J25" s="19"/>
      <c r="K25" s="10"/>
      <c r="L25" s="10"/>
      <c r="M25" s="10"/>
      <c r="N25" s="19"/>
      <c r="O25" s="12">
        <f>N25+J25</f>
        <v>0</v>
      </c>
      <c r="P25" s="13"/>
      <c r="Q25" s="13"/>
      <c r="R25" s="13">
        <f>Q25*P25</f>
        <v>0</v>
      </c>
      <c r="S25" s="13"/>
      <c r="T25" s="18">
        <f t="shared" si="1"/>
        <v>0</v>
      </c>
      <c r="U25" s="55" t="s">
        <v>156</v>
      </c>
    </row>
    <row r="26" spans="1:21" ht="30" customHeight="1" x14ac:dyDescent="0.25">
      <c r="A26" s="70" t="s">
        <v>26</v>
      </c>
      <c r="B26" s="95">
        <v>2</v>
      </c>
      <c r="C26" s="10">
        <v>1</v>
      </c>
      <c r="D26" s="40">
        <v>3</v>
      </c>
      <c r="E26" s="40" t="s">
        <v>181</v>
      </c>
      <c r="F26" s="40" t="s">
        <v>13</v>
      </c>
      <c r="G26" s="107" t="s">
        <v>94</v>
      </c>
      <c r="H26" s="63"/>
      <c r="I26" s="40">
        <f>K26+M26</f>
        <v>3720</v>
      </c>
      <c r="J26" s="41"/>
      <c r="K26" s="40">
        <v>3120</v>
      </c>
      <c r="L26" s="40"/>
      <c r="M26" s="40">
        <v>600</v>
      </c>
      <c r="N26" s="40">
        <f t="shared" ref="N26:N59" si="3">600*D26</f>
        <v>1800</v>
      </c>
      <c r="O26" s="40">
        <f>N26</f>
        <v>1800</v>
      </c>
      <c r="P26" s="42"/>
      <c r="Q26" s="42"/>
      <c r="R26" s="42">
        <f t="shared" ref="R26:R40" si="4">Q26*O26</f>
        <v>0</v>
      </c>
      <c r="S26" s="42"/>
      <c r="T26" s="43">
        <f t="shared" si="1"/>
        <v>0</v>
      </c>
    </row>
    <row r="27" spans="1:21" x14ac:dyDescent="0.25">
      <c r="A27" s="70" t="s">
        <v>27</v>
      </c>
      <c r="B27" s="11">
        <v>2</v>
      </c>
      <c r="C27" s="10">
        <v>1</v>
      </c>
      <c r="D27" s="10">
        <v>3</v>
      </c>
      <c r="E27" s="10" t="s">
        <v>178</v>
      </c>
      <c r="F27" s="10" t="s">
        <v>127</v>
      </c>
      <c r="G27" s="71" t="s">
        <v>71</v>
      </c>
      <c r="H27" s="64"/>
      <c r="I27" s="10"/>
      <c r="J27" s="19">
        <f>K27+M27</f>
        <v>0</v>
      </c>
      <c r="K27" s="10"/>
      <c r="L27" s="10"/>
      <c r="M27" s="10"/>
      <c r="N27" s="19">
        <f t="shared" si="3"/>
        <v>1800</v>
      </c>
      <c r="O27" s="12">
        <f>J27+N27</f>
        <v>1800</v>
      </c>
      <c r="P27" s="13"/>
      <c r="Q27" s="13"/>
      <c r="R27" s="13">
        <f t="shared" si="4"/>
        <v>0</v>
      </c>
      <c r="S27" s="13"/>
      <c r="T27" s="18">
        <f t="shared" si="1"/>
        <v>0</v>
      </c>
      <c r="U27" s="7"/>
    </row>
    <row r="28" spans="1:21" x14ac:dyDescent="0.25">
      <c r="A28" s="70" t="s">
        <v>34</v>
      </c>
      <c r="B28" s="11">
        <v>2</v>
      </c>
      <c r="C28" s="10">
        <v>1</v>
      </c>
      <c r="D28" s="10" t="s">
        <v>114</v>
      </c>
      <c r="E28" s="10" t="s">
        <v>160</v>
      </c>
      <c r="F28" s="10" t="s">
        <v>8</v>
      </c>
      <c r="G28" s="71" t="s">
        <v>35</v>
      </c>
      <c r="H28" s="64"/>
      <c r="I28" s="10"/>
      <c r="J28" s="19">
        <f>K28+M28</f>
        <v>0</v>
      </c>
      <c r="K28" s="10"/>
      <c r="L28" s="10"/>
      <c r="M28" s="10"/>
      <c r="N28" s="19" t="e">
        <f t="shared" si="3"/>
        <v>#VALUE!</v>
      </c>
      <c r="O28" s="12" t="e">
        <f>J28+N28</f>
        <v>#VALUE!</v>
      </c>
      <c r="P28" s="13"/>
      <c r="Q28" s="13"/>
      <c r="R28" s="13" t="e">
        <f t="shared" si="4"/>
        <v>#VALUE!</v>
      </c>
      <c r="S28" s="13"/>
      <c r="T28" s="18" t="e">
        <f t="shared" si="1"/>
        <v>#VALUE!</v>
      </c>
      <c r="U28"/>
    </row>
    <row r="29" spans="1:21" x14ac:dyDescent="0.25">
      <c r="A29" s="70" t="s">
        <v>29</v>
      </c>
      <c r="B29" s="11">
        <v>2</v>
      </c>
      <c r="C29" s="10">
        <v>1</v>
      </c>
      <c r="D29" s="10">
        <v>2</v>
      </c>
      <c r="E29" s="79" t="s">
        <v>184</v>
      </c>
      <c r="F29" s="10" t="s">
        <v>53</v>
      </c>
      <c r="G29" s="71" t="s">
        <v>7</v>
      </c>
      <c r="H29" s="64"/>
      <c r="I29" s="10"/>
      <c r="J29" s="19">
        <f>K29+M29</f>
        <v>2220</v>
      </c>
      <c r="K29" s="10">
        <v>1880</v>
      </c>
      <c r="L29" s="10"/>
      <c r="M29" s="10">
        <v>340</v>
      </c>
      <c r="N29" s="19">
        <f t="shared" si="3"/>
        <v>1200</v>
      </c>
      <c r="O29" s="12">
        <f>J29+N29</f>
        <v>3420</v>
      </c>
      <c r="P29" s="12"/>
      <c r="Q29" s="13"/>
      <c r="R29" s="13">
        <f t="shared" si="4"/>
        <v>0</v>
      </c>
      <c r="S29" s="13"/>
      <c r="T29" s="18">
        <f t="shared" si="1"/>
        <v>0</v>
      </c>
      <c r="U29"/>
    </row>
    <row r="30" spans="1:21" ht="124.5" customHeight="1" x14ac:dyDescent="0.25">
      <c r="A30" s="70" t="s">
        <v>158</v>
      </c>
      <c r="B30" s="11">
        <v>2</v>
      </c>
      <c r="C30" s="10">
        <v>1</v>
      </c>
      <c r="D30" s="10">
        <v>2</v>
      </c>
      <c r="E30" s="104" t="s">
        <v>198</v>
      </c>
      <c r="F30" s="10" t="s">
        <v>6</v>
      </c>
      <c r="G30" s="71" t="s">
        <v>94</v>
      </c>
      <c r="H30" s="64"/>
      <c r="I30" s="19">
        <f>K30+M30</f>
        <v>2464</v>
      </c>
      <c r="J30" s="17"/>
      <c r="K30" s="10">
        <v>2000</v>
      </c>
      <c r="L30" s="10"/>
      <c r="M30" s="10">
        <v>464</v>
      </c>
      <c r="N30" s="19">
        <f t="shared" si="3"/>
        <v>1200</v>
      </c>
      <c r="O30" s="12">
        <f>N30</f>
        <v>1200</v>
      </c>
      <c r="P30" s="12"/>
      <c r="Q30" s="13"/>
      <c r="R30" s="13">
        <f t="shared" si="4"/>
        <v>0</v>
      </c>
      <c r="S30" s="13"/>
      <c r="T30" s="18">
        <f t="shared" si="1"/>
        <v>0</v>
      </c>
      <c r="U30"/>
    </row>
    <row r="31" spans="1:21" ht="30" x14ac:dyDescent="0.25">
      <c r="A31" s="73" t="s">
        <v>168</v>
      </c>
      <c r="B31" s="11">
        <v>2</v>
      </c>
      <c r="C31" s="10">
        <v>1</v>
      </c>
      <c r="D31" s="10" t="s">
        <v>114</v>
      </c>
      <c r="E31" s="10" t="s">
        <v>160</v>
      </c>
      <c r="F31" s="10" t="s">
        <v>8</v>
      </c>
      <c r="G31" s="71" t="s">
        <v>14</v>
      </c>
      <c r="H31" s="65">
        <f>K31+M31</f>
        <v>4800</v>
      </c>
      <c r="I31" s="19"/>
      <c r="J31" s="10"/>
      <c r="K31" s="10">
        <v>4100</v>
      </c>
      <c r="L31" s="10"/>
      <c r="M31" s="10">
        <v>700</v>
      </c>
      <c r="N31" s="19" t="e">
        <f t="shared" si="3"/>
        <v>#VALUE!</v>
      </c>
      <c r="O31" s="12" t="e">
        <f>N31</f>
        <v>#VALUE!</v>
      </c>
      <c r="P31" s="13"/>
      <c r="Q31" s="13"/>
      <c r="R31" s="13" t="e">
        <f t="shared" si="4"/>
        <v>#VALUE!</v>
      </c>
      <c r="S31" s="13"/>
      <c r="T31" s="18" t="e">
        <f t="shared" si="1"/>
        <v>#VALUE!</v>
      </c>
      <c r="U31" s="32"/>
    </row>
    <row r="32" spans="1:21" ht="30" x14ac:dyDescent="0.25">
      <c r="A32" s="73" t="s">
        <v>148</v>
      </c>
      <c r="B32" s="11">
        <v>2</v>
      </c>
      <c r="C32" s="10">
        <v>1</v>
      </c>
      <c r="D32" s="10">
        <v>1</v>
      </c>
      <c r="E32" s="8">
        <v>44838</v>
      </c>
      <c r="F32" s="10" t="s">
        <v>53</v>
      </c>
      <c r="G32" s="71" t="s">
        <v>7</v>
      </c>
      <c r="H32" s="64"/>
      <c r="I32" s="10"/>
      <c r="J32" s="19">
        <f>K32+M32</f>
        <v>3850</v>
      </c>
      <c r="K32" s="10">
        <v>2500</v>
      </c>
      <c r="L32" s="10"/>
      <c r="M32" s="10">
        <v>1350</v>
      </c>
      <c r="N32" s="19">
        <f t="shared" si="3"/>
        <v>600</v>
      </c>
      <c r="O32" s="12">
        <f>J32+N32</f>
        <v>4450</v>
      </c>
      <c r="P32" s="13"/>
      <c r="Q32" s="13"/>
      <c r="R32" s="13">
        <f t="shared" si="4"/>
        <v>0</v>
      </c>
      <c r="S32" s="13"/>
      <c r="T32" s="18">
        <f t="shared" si="1"/>
        <v>0</v>
      </c>
      <c r="U32" s="30"/>
    </row>
    <row r="33" spans="1:21" ht="15" customHeight="1" x14ac:dyDescent="0.25">
      <c r="A33" s="70" t="s">
        <v>140</v>
      </c>
      <c r="B33" s="11">
        <v>2</v>
      </c>
      <c r="C33" s="10">
        <v>1</v>
      </c>
      <c r="D33" s="10">
        <v>4</v>
      </c>
      <c r="E33" s="10" t="s">
        <v>8</v>
      </c>
      <c r="F33" s="10" t="s">
        <v>13</v>
      </c>
      <c r="G33" s="71" t="s">
        <v>14</v>
      </c>
      <c r="H33" s="65">
        <f>K33+M33</f>
        <v>4800</v>
      </c>
      <c r="I33" s="19"/>
      <c r="J33" s="10"/>
      <c r="K33" s="10">
        <v>4100</v>
      </c>
      <c r="L33" s="10"/>
      <c r="M33" s="10">
        <v>700</v>
      </c>
      <c r="N33" s="19">
        <f t="shared" si="3"/>
        <v>2400</v>
      </c>
      <c r="O33" s="12">
        <f>N33</f>
        <v>2400</v>
      </c>
      <c r="P33" s="13"/>
      <c r="Q33" s="13"/>
      <c r="R33" s="13">
        <f t="shared" si="4"/>
        <v>0</v>
      </c>
      <c r="S33" s="13"/>
      <c r="T33" s="18">
        <f t="shared" si="1"/>
        <v>0</v>
      </c>
      <c r="U33" s="32"/>
    </row>
    <row r="34" spans="1:21" x14ac:dyDescent="0.25">
      <c r="A34" s="70" t="s">
        <v>141</v>
      </c>
      <c r="B34" s="11">
        <v>2</v>
      </c>
      <c r="C34" s="10">
        <v>1</v>
      </c>
      <c r="D34" s="10">
        <v>4</v>
      </c>
      <c r="E34" s="10" t="s">
        <v>8</v>
      </c>
      <c r="F34" s="10" t="s">
        <v>13</v>
      </c>
      <c r="G34" s="71" t="s">
        <v>14</v>
      </c>
      <c r="H34" s="65">
        <f>K34+M34</f>
        <v>4800</v>
      </c>
      <c r="I34" s="19"/>
      <c r="J34" s="10"/>
      <c r="K34" s="10">
        <v>4100</v>
      </c>
      <c r="L34" s="10"/>
      <c r="M34" s="10">
        <v>700</v>
      </c>
      <c r="N34" s="19">
        <f t="shared" si="3"/>
        <v>2400</v>
      </c>
      <c r="O34" s="12">
        <f>N34</f>
        <v>2400</v>
      </c>
      <c r="P34" s="13"/>
      <c r="Q34" s="13"/>
      <c r="R34" s="13">
        <f t="shared" si="4"/>
        <v>0</v>
      </c>
      <c r="S34" s="13"/>
      <c r="T34" s="18">
        <f t="shared" si="1"/>
        <v>0</v>
      </c>
    </row>
    <row r="35" spans="1:21" x14ac:dyDescent="0.25">
      <c r="A35" s="70" t="s">
        <v>91</v>
      </c>
      <c r="B35" s="11">
        <v>2</v>
      </c>
      <c r="C35" s="10">
        <v>1</v>
      </c>
      <c r="D35" s="10">
        <v>4</v>
      </c>
      <c r="E35" s="10" t="s">
        <v>128</v>
      </c>
      <c r="F35" s="10" t="s">
        <v>18</v>
      </c>
      <c r="G35" s="71" t="s">
        <v>7</v>
      </c>
      <c r="H35" s="64"/>
      <c r="I35" s="10"/>
      <c r="J35" s="19">
        <f>K35+M35</f>
        <v>4530</v>
      </c>
      <c r="K35" s="10">
        <v>3600</v>
      </c>
      <c r="L35" s="10"/>
      <c r="M35" s="10">
        <v>930</v>
      </c>
      <c r="N35" s="19">
        <f t="shared" si="3"/>
        <v>2400</v>
      </c>
      <c r="O35" s="12">
        <f>J35+N35</f>
        <v>6930</v>
      </c>
      <c r="P35" s="13"/>
      <c r="Q35" s="13"/>
      <c r="R35" s="13">
        <f t="shared" si="4"/>
        <v>0</v>
      </c>
      <c r="S35" s="13"/>
      <c r="T35" s="18">
        <f t="shared" si="1"/>
        <v>0</v>
      </c>
      <c r="U35" s="33" t="s">
        <v>112</v>
      </c>
    </row>
    <row r="36" spans="1:21" x14ac:dyDescent="0.25">
      <c r="A36" s="70" t="s">
        <v>24</v>
      </c>
      <c r="B36" s="11">
        <v>2</v>
      </c>
      <c r="C36" s="10">
        <v>1</v>
      </c>
      <c r="D36" s="10">
        <v>3</v>
      </c>
      <c r="E36" s="9" t="s">
        <v>138</v>
      </c>
      <c r="F36" s="10" t="s">
        <v>25</v>
      </c>
      <c r="G36" s="71" t="s">
        <v>7</v>
      </c>
      <c r="H36" s="64"/>
      <c r="I36" s="10"/>
      <c r="J36" s="19">
        <f>K36+M36</f>
        <v>4100</v>
      </c>
      <c r="K36" s="10">
        <v>3600</v>
      </c>
      <c r="L36" s="10"/>
      <c r="M36" s="10">
        <v>500</v>
      </c>
      <c r="N36" s="19">
        <f t="shared" si="3"/>
        <v>1800</v>
      </c>
      <c r="O36" s="12">
        <f>J36+N36</f>
        <v>5900</v>
      </c>
      <c r="P36" s="13"/>
      <c r="Q36" s="13"/>
      <c r="R36" s="13">
        <f t="shared" si="4"/>
        <v>0</v>
      </c>
      <c r="S36" s="13"/>
      <c r="T36" s="18">
        <f t="shared" si="1"/>
        <v>0</v>
      </c>
      <c r="U36" s="15"/>
    </row>
    <row r="37" spans="1:21" x14ac:dyDescent="0.25">
      <c r="A37" s="70" t="s">
        <v>47</v>
      </c>
      <c r="B37" s="11">
        <v>2</v>
      </c>
      <c r="C37" s="10">
        <v>1</v>
      </c>
      <c r="D37" s="10">
        <v>3</v>
      </c>
      <c r="E37" s="53" t="s">
        <v>133</v>
      </c>
      <c r="F37" s="10" t="s">
        <v>175</v>
      </c>
      <c r="G37" s="71" t="s">
        <v>7</v>
      </c>
      <c r="H37" s="64"/>
      <c r="I37" s="10"/>
      <c r="J37" s="19">
        <f>K37+M37</f>
        <v>2700</v>
      </c>
      <c r="K37" s="10">
        <v>2190</v>
      </c>
      <c r="L37" s="10"/>
      <c r="M37" s="10">
        <v>510</v>
      </c>
      <c r="N37" s="19">
        <f t="shared" si="3"/>
        <v>1800</v>
      </c>
      <c r="O37" s="12">
        <f>J37+N37</f>
        <v>4500</v>
      </c>
      <c r="P37" s="12"/>
      <c r="Q37" s="13"/>
      <c r="R37" s="13">
        <f t="shared" si="4"/>
        <v>0</v>
      </c>
      <c r="S37" s="13"/>
      <c r="T37" s="18">
        <f t="shared" si="1"/>
        <v>0</v>
      </c>
      <c r="U37" s="32"/>
    </row>
    <row r="38" spans="1:21" x14ac:dyDescent="0.25">
      <c r="A38" s="70" t="s">
        <v>154</v>
      </c>
      <c r="B38" s="11">
        <v>2</v>
      </c>
      <c r="C38" s="10">
        <v>1</v>
      </c>
      <c r="D38" s="10">
        <v>3</v>
      </c>
      <c r="E38" s="78" t="s">
        <v>182</v>
      </c>
      <c r="F38" s="10" t="s">
        <v>13</v>
      </c>
      <c r="G38" s="71" t="s">
        <v>7</v>
      </c>
      <c r="H38" s="64"/>
      <c r="I38" s="10"/>
      <c r="J38" s="19">
        <f>K38+M38</f>
        <v>3750</v>
      </c>
      <c r="K38" s="10">
        <v>3150</v>
      </c>
      <c r="L38" s="10"/>
      <c r="M38" s="10">
        <v>600</v>
      </c>
      <c r="N38" s="19">
        <f t="shared" si="3"/>
        <v>1800</v>
      </c>
      <c r="O38" s="12">
        <f>J38+N38</f>
        <v>5550</v>
      </c>
      <c r="P38" s="13"/>
      <c r="Q38" s="13"/>
      <c r="R38" s="13">
        <f t="shared" si="4"/>
        <v>0</v>
      </c>
      <c r="S38" s="13"/>
      <c r="T38" s="18">
        <f t="shared" si="1"/>
        <v>0</v>
      </c>
      <c r="U38" s="32"/>
    </row>
    <row r="39" spans="1:21" x14ac:dyDescent="0.25">
      <c r="A39" s="70" t="s">
        <v>49</v>
      </c>
      <c r="B39" s="11">
        <v>2</v>
      </c>
      <c r="C39" s="10">
        <v>1</v>
      </c>
      <c r="D39" s="10">
        <v>3</v>
      </c>
      <c r="E39" s="10" t="s">
        <v>8</v>
      </c>
      <c r="F39" s="10" t="s">
        <v>72</v>
      </c>
      <c r="G39" s="71" t="s">
        <v>12</v>
      </c>
      <c r="H39" s="64"/>
      <c r="I39" s="19">
        <f>K39+M39</f>
        <v>5071</v>
      </c>
      <c r="J39" s="17"/>
      <c r="K39" s="10">
        <v>4326</v>
      </c>
      <c r="L39" s="10"/>
      <c r="M39" s="10">
        <v>745</v>
      </c>
      <c r="N39" s="19">
        <f t="shared" si="3"/>
        <v>1800</v>
      </c>
      <c r="O39" s="12">
        <f>N39</f>
        <v>1800</v>
      </c>
      <c r="P39" s="13"/>
      <c r="Q39" s="13"/>
      <c r="R39" s="13">
        <f t="shared" si="4"/>
        <v>0</v>
      </c>
      <c r="S39" s="13"/>
      <c r="T39" s="18">
        <f t="shared" si="1"/>
        <v>0</v>
      </c>
      <c r="U39" s="32"/>
    </row>
    <row r="40" spans="1:21" x14ac:dyDescent="0.25">
      <c r="A40" s="70" t="s">
        <v>31</v>
      </c>
      <c r="B40" s="11">
        <v>2</v>
      </c>
      <c r="C40" s="10">
        <v>1</v>
      </c>
      <c r="D40" s="10">
        <v>3</v>
      </c>
      <c r="E40" s="9" t="s">
        <v>135</v>
      </c>
      <c r="F40" s="10" t="s">
        <v>11</v>
      </c>
      <c r="G40" s="71" t="s">
        <v>94</v>
      </c>
      <c r="H40" s="64"/>
      <c r="I40" s="19">
        <f>K40+M40</f>
        <v>4100</v>
      </c>
      <c r="J40" s="17"/>
      <c r="K40" s="10">
        <v>3450</v>
      </c>
      <c r="L40" s="10"/>
      <c r="M40" s="10">
        <v>650</v>
      </c>
      <c r="N40" s="19">
        <f t="shared" si="3"/>
        <v>1800</v>
      </c>
      <c r="O40" s="12">
        <f>N40</f>
        <v>1800</v>
      </c>
      <c r="P40" s="12"/>
      <c r="Q40" s="13"/>
      <c r="R40" s="13">
        <f t="shared" si="4"/>
        <v>0</v>
      </c>
      <c r="S40" s="13"/>
      <c r="T40" s="18">
        <f t="shared" si="1"/>
        <v>0</v>
      </c>
      <c r="U40" s="31" t="s">
        <v>97</v>
      </c>
    </row>
    <row r="41" spans="1:21" x14ac:dyDescent="0.25">
      <c r="A41" s="72" t="s">
        <v>171</v>
      </c>
      <c r="B41" s="11">
        <v>2</v>
      </c>
      <c r="C41" s="10">
        <v>1</v>
      </c>
      <c r="D41" s="10">
        <v>3</v>
      </c>
      <c r="E41" s="9" t="s">
        <v>8</v>
      </c>
      <c r="F41" s="10" t="s">
        <v>53</v>
      </c>
      <c r="G41" s="71" t="s">
        <v>115</v>
      </c>
      <c r="H41" s="64"/>
      <c r="I41" s="10"/>
      <c r="J41" s="10"/>
      <c r="K41" s="10"/>
      <c r="L41" s="10"/>
      <c r="M41" s="10"/>
      <c r="N41" s="10">
        <f t="shared" si="3"/>
        <v>1800</v>
      </c>
      <c r="O41" s="37"/>
      <c r="P41" s="37"/>
      <c r="Q41" s="54"/>
      <c r="R41" s="54"/>
      <c r="S41" s="54"/>
      <c r="T41" s="37"/>
      <c r="U41" s="62"/>
    </row>
    <row r="42" spans="1:21" x14ac:dyDescent="0.25">
      <c r="A42" s="72" t="s">
        <v>116</v>
      </c>
      <c r="B42" s="11">
        <v>2</v>
      </c>
      <c r="C42" s="35">
        <v>1</v>
      </c>
      <c r="D42" s="10" t="s">
        <v>114</v>
      </c>
      <c r="E42" s="10" t="s">
        <v>173</v>
      </c>
      <c r="F42" s="10" t="s">
        <v>8</v>
      </c>
      <c r="G42" s="75" t="s">
        <v>115</v>
      </c>
      <c r="H42" s="67"/>
      <c r="I42" s="35"/>
      <c r="J42" s="35"/>
      <c r="K42" s="35"/>
      <c r="L42" s="35"/>
      <c r="M42" s="35"/>
      <c r="N42" s="10" t="e">
        <f t="shared" si="3"/>
        <v>#VALUE!</v>
      </c>
      <c r="O42" s="35"/>
      <c r="P42" s="84"/>
      <c r="Q42" s="84"/>
      <c r="R42" s="84"/>
      <c r="S42" s="84"/>
      <c r="T42" s="35"/>
      <c r="U42" s="62"/>
    </row>
    <row r="43" spans="1:21" x14ac:dyDescent="0.25">
      <c r="A43" s="70" t="s">
        <v>36</v>
      </c>
      <c r="B43" s="11">
        <v>3</v>
      </c>
      <c r="C43" s="10">
        <v>1</v>
      </c>
      <c r="D43" s="10">
        <v>2</v>
      </c>
      <c r="E43" s="10" t="s">
        <v>157</v>
      </c>
      <c r="F43" s="10" t="s">
        <v>1</v>
      </c>
      <c r="G43" s="71" t="s">
        <v>14</v>
      </c>
      <c r="H43" s="65">
        <f t="shared" ref="H43:H48" si="5">K43+M43</f>
        <v>1840</v>
      </c>
      <c r="I43" s="19"/>
      <c r="J43" s="10"/>
      <c r="K43" s="10">
        <v>1610</v>
      </c>
      <c r="L43" s="10"/>
      <c r="M43" s="10">
        <v>230</v>
      </c>
      <c r="N43" s="19">
        <f t="shared" si="3"/>
        <v>1200</v>
      </c>
      <c r="O43" s="12">
        <f t="shared" ref="O43:O48" si="6">N43</f>
        <v>1200</v>
      </c>
      <c r="P43" s="13"/>
      <c r="Q43" s="13"/>
      <c r="R43" s="13">
        <f t="shared" ref="R43:R48" si="7">Q43*O43</f>
        <v>0</v>
      </c>
      <c r="S43" s="13"/>
      <c r="T43" s="18">
        <f t="shared" ref="T43:T59" si="8">S43*R43</f>
        <v>0</v>
      </c>
    </row>
    <row r="44" spans="1:21" x14ac:dyDescent="0.25">
      <c r="A44" s="70" t="s">
        <v>40</v>
      </c>
      <c r="B44" s="11">
        <v>3</v>
      </c>
      <c r="C44" s="10">
        <v>1</v>
      </c>
      <c r="D44" s="10">
        <v>2</v>
      </c>
      <c r="E44" s="105" t="s">
        <v>145</v>
      </c>
      <c r="F44" s="10" t="s">
        <v>1</v>
      </c>
      <c r="G44" s="71" t="s">
        <v>14</v>
      </c>
      <c r="H44" s="65">
        <f t="shared" si="5"/>
        <v>1840</v>
      </c>
      <c r="I44" s="19"/>
      <c r="J44" s="10"/>
      <c r="K44" s="10">
        <v>1610</v>
      </c>
      <c r="L44" s="10"/>
      <c r="M44" s="10">
        <v>230</v>
      </c>
      <c r="N44" s="19">
        <f t="shared" si="3"/>
        <v>1200</v>
      </c>
      <c r="O44" s="12">
        <f t="shared" si="6"/>
        <v>1200</v>
      </c>
      <c r="P44" s="13"/>
      <c r="Q44" s="13"/>
      <c r="R44" s="13">
        <f t="shared" si="7"/>
        <v>0</v>
      </c>
      <c r="S44" s="13"/>
      <c r="T44" s="18">
        <f t="shared" si="8"/>
        <v>0</v>
      </c>
      <c r="U44" s="22" t="s">
        <v>100</v>
      </c>
    </row>
    <row r="45" spans="1:21" x14ac:dyDescent="0.25">
      <c r="A45" s="70" t="s">
        <v>41</v>
      </c>
      <c r="B45" s="11">
        <v>3</v>
      </c>
      <c r="C45" s="10">
        <v>1</v>
      </c>
      <c r="D45" s="10">
        <v>1</v>
      </c>
      <c r="E45" s="8">
        <v>44659</v>
      </c>
      <c r="F45" s="10" t="s">
        <v>73</v>
      </c>
      <c r="G45" s="71" t="s">
        <v>14</v>
      </c>
      <c r="H45" s="65">
        <f t="shared" si="5"/>
        <v>1160</v>
      </c>
      <c r="I45" s="19"/>
      <c r="J45" s="10"/>
      <c r="K45" s="10">
        <v>850</v>
      </c>
      <c r="L45" s="10"/>
      <c r="M45" s="10">
        <v>310</v>
      </c>
      <c r="N45" s="19">
        <f t="shared" si="3"/>
        <v>600</v>
      </c>
      <c r="O45" s="12">
        <f t="shared" si="6"/>
        <v>600</v>
      </c>
      <c r="P45" s="13"/>
      <c r="Q45" s="13"/>
      <c r="R45" s="13">
        <f t="shared" si="7"/>
        <v>0</v>
      </c>
      <c r="S45" s="13"/>
      <c r="T45" s="18">
        <f t="shared" si="8"/>
        <v>0</v>
      </c>
      <c r="U45" s="26"/>
    </row>
    <row r="46" spans="1:21" x14ac:dyDescent="0.25">
      <c r="A46" s="70" t="s">
        <v>28</v>
      </c>
      <c r="B46" s="11">
        <v>3</v>
      </c>
      <c r="C46" s="10">
        <v>1</v>
      </c>
      <c r="D46" s="10">
        <v>3</v>
      </c>
      <c r="E46" s="14" t="s">
        <v>132</v>
      </c>
      <c r="F46" s="10" t="s">
        <v>1</v>
      </c>
      <c r="G46" s="71" t="s">
        <v>14</v>
      </c>
      <c r="H46" s="65">
        <f t="shared" si="5"/>
        <v>2700</v>
      </c>
      <c r="I46" s="19"/>
      <c r="J46" s="10"/>
      <c r="K46" s="10">
        <v>2190</v>
      </c>
      <c r="L46" s="10"/>
      <c r="M46" s="10">
        <v>510</v>
      </c>
      <c r="N46" s="19">
        <f t="shared" si="3"/>
        <v>1800</v>
      </c>
      <c r="O46" s="12">
        <f t="shared" si="6"/>
        <v>1800</v>
      </c>
      <c r="P46" s="13"/>
      <c r="Q46" s="13"/>
      <c r="R46" s="13">
        <f t="shared" si="7"/>
        <v>0</v>
      </c>
      <c r="S46" s="13"/>
      <c r="T46" s="18">
        <f t="shared" si="8"/>
        <v>0</v>
      </c>
      <c r="U46" s="32"/>
    </row>
    <row r="47" spans="1:21" s="45" customFormat="1" x14ac:dyDescent="0.25">
      <c r="A47" s="70" t="s">
        <v>22</v>
      </c>
      <c r="B47" s="11">
        <v>3</v>
      </c>
      <c r="C47" s="10">
        <v>1</v>
      </c>
      <c r="D47" s="10">
        <v>4</v>
      </c>
      <c r="E47" s="9" t="s">
        <v>142</v>
      </c>
      <c r="F47" s="9" t="s">
        <v>1</v>
      </c>
      <c r="G47" s="71" t="s">
        <v>14</v>
      </c>
      <c r="H47" s="65">
        <f t="shared" si="5"/>
        <v>4300</v>
      </c>
      <c r="I47" s="19"/>
      <c r="J47" s="10"/>
      <c r="K47" s="10">
        <v>3400</v>
      </c>
      <c r="L47" s="10"/>
      <c r="M47" s="10">
        <v>900</v>
      </c>
      <c r="N47" s="19">
        <f t="shared" si="3"/>
        <v>2400</v>
      </c>
      <c r="O47" s="23">
        <f t="shared" si="6"/>
        <v>2400</v>
      </c>
      <c r="P47" s="25"/>
      <c r="Q47" s="13"/>
      <c r="R47" s="13">
        <f t="shared" si="7"/>
        <v>0</v>
      </c>
      <c r="S47" s="13"/>
      <c r="T47" s="18">
        <f t="shared" si="8"/>
        <v>0</v>
      </c>
      <c r="U47" s="27"/>
    </row>
    <row r="48" spans="1:21" x14ac:dyDescent="0.25">
      <c r="A48" s="70" t="s">
        <v>80</v>
      </c>
      <c r="B48" s="11">
        <v>3</v>
      </c>
      <c r="C48" s="10">
        <v>1</v>
      </c>
      <c r="D48" s="10">
        <v>3</v>
      </c>
      <c r="E48" s="51" t="s">
        <v>144</v>
      </c>
      <c r="F48" s="10" t="s">
        <v>1</v>
      </c>
      <c r="G48" s="71" t="s">
        <v>14</v>
      </c>
      <c r="H48" s="65">
        <f t="shared" si="5"/>
        <v>2760</v>
      </c>
      <c r="I48" s="19"/>
      <c r="J48" s="10"/>
      <c r="K48" s="10">
        <v>2460</v>
      </c>
      <c r="L48" s="10"/>
      <c r="M48" s="10">
        <v>300</v>
      </c>
      <c r="N48" s="19">
        <f t="shared" si="3"/>
        <v>1800</v>
      </c>
      <c r="O48" s="12">
        <f t="shared" si="6"/>
        <v>1800</v>
      </c>
      <c r="P48" s="13"/>
      <c r="Q48" s="13"/>
      <c r="R48" s="13">
        <f t="shared" si="7"/>
        <v>0</v>
      </c>
      <c r="S48" s="13"/>
      <c r="T48" s="18">
        <f t="shared" si="8"/>
        <v>0</v>
      </c>
      <c r="U48" s="5"/>
    </row>
    <row r="49" spans="1:21" x14ac:dyDescent="0.25">
      <c r="A49" s="70" t="s">
        <v>58</v>
      </c>
      <c r="B49" s="11">
        <v>3</v>
      </c>
      <c r="C49" s="10">
        <v>3</v>
      </c>
      <c r="D49" s="10">
        <v>2</v>
      </c>
      <c r="E49" s="10" t="s">
        <v>188</v>
      </c>
      <c r="F49" s="10" t="s">
        <v>51</v>
      </c>
      <c r="G49" s="71" t="s">
        <v>7</v>
      </c>
      <c r="H49" s="64"/>
      <c r="I49" s="10"/>
      <c r="J49" s="19">
        <f t="shared" ref="J49:J55" si="9">K49+M49</f>
        <v>1940</v>
      </c>
      <c r="K49" s="10">
        <v>1600</v>
      </c>
      <c r="L49" s="10"/>
      <c r="M49" s="10">
        <v>340</v>
      </c>
      <c r="N49" s="19">
        <f t="shared" si="3"/>
        <v>1200</v>
      </c>
      <c r="O49" s="12"/>
      <c r="P49" s="13">
        <f>J49+N49</f>
        <v>3140</v>
      </c>
      <c r="Q49" s="13"/>
      <c r="R49" s="13">
        <f t="shared" ref="R49:R54" si="10">Q49*P49</f>
        <v>0</v>
      </c>
      <c r="S49" s="13"/>
      <c r="T49" s="18">
        <f t="shared" si="8"/>
        <v>0</v>
      </c>
      <c r="U49" s="111"/>
    </row>
    <row r="50" spans="1:21" x14ac:dyDescent="0.25">
      <c r="A50" s="70" t="s">
        <v>59</v>
      </c>
      <c r="B50" s="11">
        <v>3</v>
      </c>
      <c r="C50" s="10">
        <v>1</v>
      </c>
      <c r="D50" s="10">
        <v>2</v>
      </c>
      <c r="E50" s="10" t="s">
        <v>129</v>
      </c>
      <c r="F50" s="10" t="s">
        <v>51</v>
      </c>
      <c r="G50" s="71" t="s">
        <v>7</v>
      </c>
      <c r="H50" s="64"/>
      <c r="I50" s="10"/>
      <c r="J50" s="19">
        <f t="shared" si="9"/>
        <v>1940</v>
      </c>
      <c r="K50" s="10">
        <v>1600</v>
      </c>
      <c r="L50" s="10"/>
      <c r="M50" s="10">
        <v>340</v>
      </c>
      <c r="N50" s="19">
        <f t="shared" si="3"/>
        <v>1200</v>
      </c>
      <c r="O50" s="12">
        <f>J50+N50</f>
        <v>3140</v>
      </c>
      <c r="P50" s="13"/>
      <c r="Q50" s="13"/>
      <c r="R50" s="13">
        <f t="shared" si="10"/>
        <v>0</v>
      </c>
      <c r="S50" s="13"/>
      <c r="T50" s="18">
        <f t="shared" si="8"/>
        <v>0</v>
      </c>
      <c r="U50"/>
    </row>
    <row r="51" spans="1:21" x14ac:dyDescent="0.25">
      <c r="A51" s="70" t="s">
        <v>60</v>
      </c>
      <c r="B51" s="11">
        <v>3</v>
      </c>
      <c r="C51" s="10">
        <v>3</v>
      </c>
      <c r="D51" s="10">
        <v>2</v>
      </c>
      <c r="E51" s="10" t="s">
        <v>191</v>
      </c>
      <c r="F51" s="10" t="s">
        <v>51</v>
      </c>
      <c r="G51" s="71" t="s">
        <v>7</v>
      </c>
      <c r="H51" s="64"/>
      <c r="I51" s="10"/>
      <c r="J51" s="19">
        <f t="shared" si="9"/>
        <v>1940</v>
      </c>
      <c r="K51" s="10">
        <v>1600</v>
      </c>
      <c r="L51" s="10"/>
      <c r="M51" s="10">
        <v>340</v>
      </c>
      <c r="N51" s="19">
        <f t="shared" si="3"/>
        <v>1200</v>
      </c>
      <c r="O51" s="12"/>
      <c r="P51" s="12">
        <f>J51+N51</f>
        <v>3140</v>
      </c>
      <c r="Q51" s="13"/>
      <c r="R51" s="13">
        <f t="shared" si="10"/>
        <v>0</v>
      </c>
      <c r="S51" s="13"/>
      <c r="T51" s="18">
        <f t="shared" si="8"/>
        <v>0</v>
      </c>
      <c r="U51" s="29"/>
    </row>
    <row r="52" spans="1:21" ht="55.5" customHeight="1" x14ac:dyDescent="0.25">
      <c r="A52" s="70" t="s">
        <v>61</v>
      </c>
      <c r="B52" s="11">
        <v>3</v>
      </c>
      <c r="C52" s="10">
        <v>1</v>
      </c>
      <c r="D52" s="10">
        <v>2</v>
      </c>
      <c r="E52" s="10" t="s">
        <v>130</v>
      </c>
      <c r="F52" s="10" t="s">
        <v>51</v>
      </c>
      <c r="G52" s="71" t="s">
        <v>7</v>
      </c>
      <c r="H52" s="64"/>
      <c r="I52" s="10"/>
      <c r="J52" s="19">
        <f t="shared" si="9"/>
        <v>1940</v>
      </c>
      <c r="K52" s="10">
        <v>1600</v>
      </c>
      <c r="L52" s="10"/>
      <c r="M52" s="10">
        <v>340</v>
      </c>
      <c r="N52" s="19">
        <f t="shared" si="3"/>
        <v>1200</v>
      </c>
      <c r="O52" s="12">
        <f>J52+N52</f>
        <v>3140</v>
      </c>
      <c r="P52" s="13"/>
      <c r="Q52" s="13"/>
      <c r="R52" s="13">
        <f t="shared" si="10"/>
        <v>0</v>
      </c>
      <c r="S52" s="13"/>
      <c r="T52" s="18">
        <f t="shared" si="8"/>
        <v>0</v>
      </c>
    </row>
    <row r="53" spans="1:21" x14ac:dyDescent="0.25">
      <c r="A53" s="70" t="s">
        <v>62</v>
      </c>
      <c r="B53" s="11">
        <v>3</v>
      </c>
      <c r="C53" s="10">
        <v>3</v>
      </c>
      <c r="D53" s="10">
        <v>2</v>
      </c>
      <c r="E53" s="10" t="s">
        <v>189</v>
      </c>
      <c r="F53" s="10" t="s">
        <v>51</v>
      </c>
      <c r="G53" s="71" t="s">
        <v>7</v>
      </c>
      <c r="H53" s="64"/>
      <c r="I53" s="10"/>
      <c r="J53" s="19">
        <f t="shared" si="9"/>
        <v>1940</v>
      </c>
      <c r="K53" s="10">
        <v>1600</v>
      </c>
      <c r="L53" s="10"/>
      <c r="M53" s="10">
        <v>340</v>
      </c>
      <c r="N53" s="19">
        <f t="shared" si="3"/>
        <v>1200</v>
      </c>
      <c r="O53" s="12"/>
      <c r="P53" s="13">
        <f>J53+N53</f>
        <v>3140</v>
      </c>
      <c r="Q53" s="13"/>
      <c r="R53" s="13">
        <f t="shared" si="10"/>
        <v>0</v>
      </c>
      <c r="S53" s="13"/>
      <c r="T53" s="18">
        <f t="shared" si="8"/>
        <v>0</v>
      </c>
      <c r="U53" s="29"/>
    </row>
    <row r="54" spans="1:21" x14ac:dyDescent="0.25">
      <c r="A54" s="70" t="s">
        <v>63</v>
      </c>
      <c r="B54" s="11">
        <v>3</v>
      </c>
      <c r="C54" s="10">
        <v>3</v>
      </c>
      <c r="D54" s="10">
        <v>2</v>
      </c>
      <c r="E54" s="10" t="s">
        <v>190</v>
      </c>
      <c r="F54" s="10" t="s">
        <v>51</v>
      </c>
      <c r="G54" s="71" t="s">
        <v>7</v>
      </c>
      <c r="H54" s="64"/>
      <c r="I54" s="10"/>
      <c r="J54" s="19">
        <f t="shared" si="9"/>
        <v>1940</v>
      </c>
      <c r="K54" s="10">
        <v>1600</v>
      </c>
      <c r="L54" s="10"/>
      <c r="M54" s="10">
        <v>340</v>
      </c>
      <c r="N54" s="19">
        <f t="shared" si="3"/>
        <v>1200</v>
      </c>
      <c r="O54" s="12"/>
      <c r="P54" s="13">
        <f>J54+N54</f>
        <v>3140</v>
      </c>
      <c r="Q54" s="13"/>
      <c r="R54" s="13">
        <f t="shared" si="10"/>
        <v>0</v>
      </c>
      <c r="S54" s="13"/>
      <c r="T54" s="18">
        <f t="shared" si="8"/>
        <v>0</v>
      </c>
    </row>
    <row r="55" spans="1:21" x14ac:dyDescent="0.25">
      <c r="A55" s="70" t="s">
        <v>42</v>
      </c>
      <c r="B55" s="11">
        <v>3</v>
      </c>
      <c r="C55" s="10">
        <v>1</v>
      </c>
      <c r="D55" s="10">
        <v>2</v>
      </c>
      <c r="E55" s="10" t="s">
        <v>131</v>
      </c>
      <c r="F55" s="10" t="s">
        <v>51</v>
      </c>
      <c r="G55" s="71" t="s">
        <v>7</v>
      </c>
      <c r="H55" s="64"/>
      <c r="I55" s="10"/>
      <c r="J55" s="36">
        <f t="shared" si="9"/>
        <v>1940</v>
      </c>
      <c r="K55" s="10">
        <v>1600</v>
      </c>
      <c r="L55" s="10"/>
      <c r="M55" s="10">
        <v>340</v>
      </c>
      <c r="N55" s="19">
        <f t="shared" si="3"/>
        <v>1200</v>
      </c>
      <c r="O55" s="12">
        <f>J55+N55</f>
        <v>3140</v>
      </c>
      <c r="P55" s="12"/>
      <c r="Q55" s="13"/>
      <c r="R55" s="13">
        <f>Q55*O55</f>
        <v>0</v>
      </c>
      <c r="S55" s="13"/>
      <c r="T55" s="18">
        <f t="shared" si="8"/>
        <v>0</v>
      </c>
      <c r="U55" s="26"/>
    </row>
    <row r="56" spans="1:21" x14ac:dyDescent="0.25">
      <c r="A56" s="70" t="s">
        <v>23</v>
      </c>
      <c r="B56" s="11">
        <v>3</v>
      </c>
      <c r="C56" s="10">
        <v>1</v>
      </c>
      <c r="D56" s="10">
        <v>3</v>
      </c>
      <c r="E56" s="10" t="s">
        <v>134</v>
      </c>
      <c r="F56" s="10" t="s">
        <v>93</v>
      </c>
      <c r="G56" s="71" t="s">
        <v>14</v>
      </c>
      <c r="H56" s="65">
        <f>K56+M56</f>
        <v>4040</v>
      </c>
      <c r="I56" s="19"/>
      <c r="J56" s="10"/>
      <c r="K56" s="10">
        <v>3270</v>
      </c>
      <c r="L56" s="10"/>
      <c r="M56" s="10">
        <v>770</v>
      </c>
      <c r="N56" s="19">
        <f t="shared" si="3"/>
        <v>1800</v>
      </c>
      <c r="O56" s="12">
        <f>N56</f>
        <v>1800</v>
      </c>
      <c r="P56" s="13"/>
      <c r="Q56" s="13"/>
      <c r="R56" s="13">
        <f>Q56*O56</f>
        <v>0</v>
      </c>
      <c r="S56" s="13"/>
      <c r="T56" s="18">
        <f t="shared" si="8"/>
        <v>0</v>
      </c>
      <c r="U56"/>
    </row>
    <row r="57" spans="1:21" x14ac:dyDescent="0.25">
      <c r="A57" s="70" t="s">
        <v>43</v>
      </c>
      <c r="B57" s="11">
        <v>3</v>
      </c>
      <c r="C57" s="10">
        <v>1</v>
      </c>
      <c r="D57" s="10">
        <v>3</v>
      </c>
      <c r="E57" s="10" t="s">
        <v>147</v>
      </c>
      <c r="F57" s="10" t="s">
        <v>98</v>
      </c>
      <c r="G57" s="71" t="s">
        <v>14</v>
      </c>
      <c r="H57" s="66"/>
      <c r="I57" s="19">
        <f>K57+M57</f>
        <v>3660</v>
      </c>
      <c r="J57" s="10"/>
      <c r="K57" s="10">
        <v>3030</v>
      </c>
      <c r="L57" s="10"/>
      <c r="M57" s="10">
        <v>630</v>
      </c>
      <c r="N57" s="19">
        <f t="shared" si="3"/>
        <v>1800</v>
      </c>
      <c r="O57" s="12">
        <f>N57</f>
        <v>1800</v>
      </c>
      <c r="P57" s="13"/>
      <c r="Q57" s="13"/>
      <c r="R57" s="13">
        <f>Q57*O57</f>
        <v>0</v>
      </c>
      <c r="S57" s="13"/>
      <c r="T57" s="18">
        <f t="shared" si="8"/>
        <v>0</v>
      </c>
      <c r="U57" s="26"/>
    </row>
    <row r="58" spans="1:21" x14ac:dyDescent="0.25">
      <c r="A58" s="70" t="s">
        <v>44</v>
      </c>
      <c r="B58" s="11">
        <v>4</v>
      </c>
      <c r="C58" s="10">
        <v>1</v>
      </c>
      <c r="D58" s="10">
        <v>2</v>
      </c>
      <c r="E58" s="10" t="s">
        <v>8</v>
      </c>
      <c r="F58" s="10" t="s">
        <v>45</v>
      </c>
      <c r="G58" s="71" t="s">
        <v>14</v>
      </c>
      <c r="H58" s="65">
        <f>K58+M58</f>
        <v>1900</v>
      </c>
      <c r="I58" s="19"/>
      <c r="J58" s="10"/>
      <c r="K58" s="10">
        <v>1900</v>
      </c>
      <c r="L58" s="10"/>
      <c r="M58" s="10">
        <v>0</v>
      </c>
      <c r="N58" s="19">
        <f t="shared" si="3"/>
        <v>1200</v>
      </c>
      <c r="O58" s="12">
        <f>N58</f>
        <v>1200</v>
      </c>
      <c r="P58" s="13"/>
      <c r="Q58" s="13"/>
      <c r="R58" s="13">
        <f>Q58*O58</f>
        <v>0</v>
      </c>
      <c r="S58" s="13"/>
      <c r="T58" s="18">
        <f t="shared" si="8"/>
        <v>0</v>
      </c>
    </row>
    <row r="59" spans="1:21" x14ac:dyDescent="0.25">
      <c r="A59" s="70" t="s">
        <v>46</v>
      </c>
      <c r="B59" s="11">
        <v>4</v>
      </c>
      <c r="C59" s="10">
        <v>1</v>
      </c>
      <c r="D59" s="10" t="s">
        <v>114</v>
      </c>
      <c r="E59" s="10" t="s">
        <v>160</v>
      </c>
      <c r="F59" s="10" t="s">
        <v>8</v>
      </c>
      <c r="G59" s="71" t="s">
        <v>35</v>
      </c>
      <c r="H59" s="64"/>
      <c r="I59" s="10"/>
      <c r="J59" s="19">
        <f>K59+M59</f>
        <v>4480</v>
      </c>
      <c r="K59" s="10">
        <v>3600</v>
      </c>
      <c r="L59" s="10"/>
      <c r="M59" s="10">
        <v>880</v>
      </c>
      <c r="N59" s="19" t="e">
        <f t="shared" si="3"/>
        <v>#VALUE!</v>
      </c>
      <c r="O59" s="12" t="e">
        <f>J59+N59</f>
        <v>#VALUE!</v>
      </c>
      <c r="P59" s="13"/>
      <c r="Q59" s="13"/>
      <c r="R59" s="13" t="e">
        <f>Q59*O59</f>
        <v>#VALUE!</v>
      </c>
      <c r="S59" s="13"/>
      <c r="T59" s="18" t="e">
        <f t="shared" si="8"/>
        <v>#VALUE!</v>
      </c>
      <c r="U59"/>
    </row>
    <row r="60" spans="1:21" ht="30" x14ac:dyDescent="0.25">
      <c r="A60" s="74" t="s">
        <v>166</v>
      </c>
      <c r="B60" s="11">
        <v>4</v>
      </c>
      <c r="C60" s="10">
        <v>1</v>
      </c>
      <c r="D60" s="10" t="s">
        <v>114</v>
      </c>
      <c r="E60" s="10" t="s">
        <v>160</v>
      </c>
      <c r="F60" s="10" t="s">
        <v>8</v>
      </c>
      <c r="G60" s="71" t="s">
        <v>14</v>
      </c>
      <c r="H60" s="64"/>
      <c r="I60" s="10"/>
      <c r="J60" s="10"/>
      <c r="K60" s="10"/>
      <c r="L60" s="10"/>
      <c r="M60" s="10"/>
      <c r="N60" s="10"/>
      <c r="O60" s="10"/>
      <c r="P60" s="60"/>
      <c r="Q60" s="60"/>
      <c r="R60" s="60"/>
      <c r="S60" s="60"/>
      <c r="T60" s="35"/>
      <c r="U60" s="30"/>
    </row>
    <row r="61" spans="1:21" x14ac:dyDescent="0.25">
      <c r="A61" s="72" t="s">
        <v>125</v>
      </c>
      <c r="B61" s="11">
        <v>4</v>
      </c>
      <c r="C61" s="10">
        <v>1</v>
      </c>
      <c r="D61" s="10" t="s">
        <v>114</v>
      </c>
      <c r="E61" s="10" t="s">
        <v>172</v>
      </c>
      <c r="F61" s="10" t="s">
        <v>8</v>
      </c>
      <c r="G61" s="108" t="s">
        <v>14</v>
      </c>
      <c r="H61" s="64"/>
      <c r="I61" s="10"/>
      <c r="J61" s="10"/>
      <c r="K61" s="10"/>
      <c r="L61" s="10"/>
      <c r="M61" s="10"/>
      <c r="N61" s="10"/>
      <c r="O61" s="10"/>
      <c r="P61" s="60"/>
      <c r="Q61" s="60"/>
      <c r="R61" s="60"/>
      <c r="S61" s="60"/>
      <c r="T61" s="35"/>
      <c r="U61" s="61" t="s">
        <v>117</v>
      </c>
    </row>
    <row r="62" spans="1:21" x14ac:dyDescent="0.25">
      <c r="A62" s="70" t="s">
        <v>33</v>
      </c>
      <c r="B62" s="11">
        <v>5</v>
      </c>
      <c r="C62" s="10">
        <v>1</v>
      </c>
      <c r="D62" s="10">
        <v>3</v>
      </c>
      <c r="E62" s="10" t="s">
        <v>143</v>
      </c>
      <c r="F62" s="10" t="s">
        <v>1</v>
      </c>
      <c r="G62" s="71" t="s">
        <v>7</v>
      </c>
      <c r="H62" s="64"/>
      <c r="I62" s="10"/>
      <c r="J62" s="19">
        <f>K62+M62</f>
        <v>2760</v>
      </c>
      <c r="K62" s="10">
        <v>2190</v>
      </c>
      <c r="L62" s="10"/>
      <c r="M62" s="10">
        <v>570</v>
      </c>
      <c r="N62" s="19">
        <f t="shared" ref="N62:N70" si="11">600*D62</f>
        <v>1800</v>
      </c>
      <c r="O62" s="12">
        <f>J62+N62</f>
        <v>4560</v>
      </c>
      <c r="P62" s="13"/>
      <c r="Q62" s="13"/>
      <c r="R62" s="13">
        <f t="shared" ref="R62:R68" si="12">Q62*O62</f>
        <v>0</v>
      </c>
      <c r="S62" s="13"/>
      <c r="T62" s="18">
        <f t="shared" ref="T62:T70" si="13">S62*R62</f>
        <v>0</v>
      </c>
      <c r="U62" s="34"/>
    </row>
    <row r="63" spans="1:21" x14ac:dyDescent="0.25">
      <c r="A63" s="70" t="s">
        <v>70</v>
      </c>
      <c r="B63" s="11">
        <v>5</v>
      </c>
      <c r="C63" s="10">
        <v>1</v>
      </c>
      <c r="D63" s="10">
        <v>3</v>
      </c>
      <c r="E63" s="10" t="s">
        <v>183</v>
      </c>
      <c r="F63" s="10" t="s">
        <v>30</v>
      </c>
      <c r="G63" s="71" t="s">
        <v>7</v>
      </c>
      <c r="H63" s="64"/>
      <c r="I63" s="19">
        <f>K63+M63</f>
        <v>5290</v>
      </c>
      <c r="J63" s="17"/>
      <c r="K63" s="10">
        <v>3750</v>
      </c>
      <c r="L63" s="10"/>
      <c r="M63" s="10">
        <v>1540</v>
      </c>
      <c r="N63" s="19">
        <f t="shared" si="11"/>
        <v>1800</v>
      </c>
      <c r="O63" s="12">
        <f>N63</f>
        <v>1800</v>
      </c>
      <c r="P63" s="13"/>
      <c r="Q63" s="13"/>
      <c r="R63" s="13">
        <f t="shared" si="12"/>
        <v>0</v>
      </c>
      <c r="S63" s="13"/>
      <c r="T63" s="18">
        <f t="shared" si="13"/>
        <v>0</v>
      </c>
      <c r="U63" s="7"/>
    </row>
    <row r="64" spans="1:21" x14ac:dyDescent="0.25">
      <c r="A64" s="72" t="s">
        <v>165</v>
      </c>
      <c r="B64" s="11">
        <v>5</v>
      </c>
      <c r="C64" s="10">
        <v>3</v>
      </c>
      <c r="D64" s="10" t="s">
        <v>114</v>
      </c>
      <c r="E64" s="10" t="s">
        <v>160</v>
      </c>
      <c r="F64" s="10" t="s">
        <v>8</v>
      </c>
      <c r="G64" s="71" t="s">
        <v>7</v>
      </c>
      <c r="H64" s="64"/>
      <c r="I64" s="10"/>
      <c r="J64" s="19">
        <f t="shared" ref="J64:J70" si="14">K64+M64</f>
        <v>2325</v>
      </c>
      <c r="K64" s="10">
        <v>2205</v>
      </c>
      <c r="L64" s="10"/>
      <c r="M64" s="10">
        <v>120</v>
      </c>
      <c r="N64" s="19" t="e">
        <f t="shared" si="11"/>
        <v>#VALUE!</v>
      </c>
      <c r="O64" s="12"/>
      <c r="P64" s="13" t="e">
        <f>J64+N64</f>
        <v>#VALUE!</v>
      </c>
      <c r="Q64" s="13"/>
      <c r="R64" s="13">
        <f t="shared" si="12"/>
        <v>0</v>
      </c>
      <c r="S64" s="13"/>
      <c r="T64" s="18">
        <f t="shared" si="13"/>
        <v>0</v>
      </c>
      <c r="U64"/>
    </row>
    <row r="65" spans="1:21" x14ac:dyDescent="0.25">
      <c r="A65" s="72" t="s">
        <v>161</v>
      </c>
      <c r="B65" s="11">
        <v>5</v>
      </c>
      <c r="C65" s="10">
        <v>3</v>
      </c>
      <c r="D65" s="10" t="s">
        <v>114</v>
      </c>
      <c r="E65" s="10" t="s">
        <v>160</v>
      </c>
      <c r="F65" s="10" t="s">
        <v>8</v>
      </c>
      <c r="G65" s="71" t="s">
        <v>7</v>
      </c>
      <c r="H65" s="64"/>
      <c r="I65" s="10"/>
      <c r="J65" s="19">
        <f t="shared" si="14"/>
        <v>1840</v>
      </c>
      <c r="K65" s="10">
        <v>1840</v>
      </c>
      <c r="L65" s="10"/>
      <c r="M65" s="10">
        <v>0</v>
      </c>
      <c r="N65" s="19" t="e">
        <f t="shared" si="11"/>
        <v>#VALUE!</v>
      </c>
      <c r="O65" s="12"/>
      <c r="P65" s="13" t="e">
        <f>J65+N65</f>
        <v>#VALUE!</v>
      </c>
      <c r="Q65" s="13"/>
      <c r="R65" s="13">
        <f t="shared" si="12"/>
        <v>0</v>
      </c>
      <c r="S65" s="13"/>
      <c r="T65" s="18">
        <f t="shared" si="13"/>
        <v>0</v>
      </c>
      <c r="U65" s="15"/>
    </row>
    <row r="66" spans="1:21" x14ac:dyDescent="0.25">
      <c r="A66" s="72" t="s">
        <v>162</v>
      </c>
      <c r="B66" s="11">
        <v>5</v>
      </c>
      <c r="C66" s="10">
        <v>3</v>
      </c>
      <c r="D66" s="10" t="s">
        <v>114</v>
      </c>
      <c r="E66" s="10" t="s">
        <v>160</v>
      </c>
      <c r="F66" s="10" t="s">
        <v>8</v>
      </c>
      <c r="G66" s="71" t="s">
        <v>7</v>
      </c>
      <c r="H66" s="64"/>
      <c r="I66" s="10"/>
      <c r="J66" s="19">
        <f t="shared" si="14"/>
        <v>2200</v>
      </c>
      <c r="K66" s="10">
        <v>1880</v>
      </c>
      <c r="L66" s="10"/>
      <c r="M66" s="10">
        <v>320</v>
      </c>
      <c r="N66" s="19" t="e">
        <f t="shared" si="11"/>
        <v>#VALUE!</v>
      </c>
      <c r="O66" s="12"/>
      <c r="P66" s="13" t="e">
        <f>J66+N66</f>
        <v>#VALUE!</v>
      </c>
      <c r="Q66" s="13"/>
      <c r="R66" s="13">
        <f t="shared" si="12"/>
        <v>0</v>
      </c>
      <c r="S66" s="13"/>
      <c r="T66" s="18">
        <f t="shared" si="13"/>
        <v>0</v>
      </c>
      <c r="U66" s="32"/>
    </row>
    <row r="67" spans="1:21" x14ac:dyDescent="0.25">
      <c r="A67" s="70" t="s">
        <v>167</v>
      </c>
      <c r="B67" s="11">
        <v>5</v>
      </c>
      <c r="C67" s="10">
        <v>1</v>
      </c>
      <c r="D67" s="10" t="s">
        <v>114</v>
      </c>
      <c r="E67" s="10" t="s">
        <v>160</v>
      </c>
      <c r="F67" s="10" t="s">
        <v>8</v>
      </c>
      <c r="G67" s="71" t="s">
        <v>38</v>
      </c>
      <c r="H67" s="64"/>
      <c r="I67" s="10"/>
      <c r="J67" s="19">
        <f t="shared" si="14"/>
        <v>4970</v>
      </c>
      <c r="K67" s="10">
        <v>3920</v>
      </c>
      <c r="L67" s="10"/>
      <c r="M67" s="10">
        <v>1050</v>
      </c>
      <c r="N67" s="19" t="e">
        <f t="shared" si="11"/>
        <v>#VALUE!</v>
      </c>
      <c r="O67" s="12" t="e">
        <f>J67+N67</f>
        <v>#VALUE!</v>
      </c>
      <c r="P67" s="13"/>
      <c r="Q67" s="13"/>
      <c r="R67" s="13" t="e">
        <f t="shared" si="12"/>
        <v>#VALUE!</v>
      </c>
      <c r="S67" s="13"/>
      <c r="T67" s="18" t="e">
        <f t="shared" si="13"/>
        <v>#VALUE!</v>
      </c>
      <c r="U67" s="15"/>
    </row>
    <row r="68" spans="1:21" x14ac:dyDescent="0.25">
      <c r="A68" s="70" t="s">
        <v>20</v>
      </c>
      <c r="B68" s="11">
        <v>5</v>
      </c>
      <c r="C68" s="10">
        <v>1</v>
      </c>
      <c r="D68" s="10">
        <v>1</v>
      </c>
      <c r="E68" s="80">
        <v>44907</v>
      </c>
      <c r="F68" s="10" t="s">
        <v>21</v>
      </c>
      <c r="G68" s="71" t="s">
        <v>7</v>
      </c>
      <c r="H68" s="64"/>
      <c r="I68" s="10"/>
      <c r="J68" s="19">
        <f t="shared" si="14"/>
        <v>1400</v>
      </c>
      <c r="K68" s="10">
        <v>1100</v>
      </c>
      <c r="L68" s="10"/>
      <c r="M68" s="10">
        <v>300</v>
      </c>
      <c r="N68" s="19">
        <f t="shared" si="11"/>
        <v>600</v>
      </c>
      <c r="O68" s="12">
        <f>J68+N68</f>
        <v>2000</v>
      </c>
      <c r="P68" s="13"/>
      <c r="Q68" s="13"/>
      <c r="R68" s="13">
        <f t="shared" si="12"/>
        <v>0</v>
      </c>
      <c r="S68" s="13"/>
      <c r="T68" s="18">
        <f t="shared" si="13"/>
        <v>0</v>
      </c>
      <c r="U68"/>
    </row>
    <row r="69" spans="1:21" x14ac:dyDescent="0.25">
      <c r="A69" s="72" t="s">
        <v>163</v>
      </c>
      <c r="B69" s="11">
        <v>5</v>
      </c>
      <c r="C69" s="10">
        <v>1</v>
      </c>
      <c r="D69" s="10" t="s">
        <v>114</v>
      </c>
      <c r="E69" s="10" t="s">
        <v>160</v>
      </c>
      <c r="F69" s="10" t="s">
        <v>8</v>
      </c>
      <c r="G69" s="71" t="s">
        <v>7</v>
      </c>
      <c r="H69" s="64"/>
      <c r="I69" s="10"/>
      <c r="J69" s="19">
        <f t="shared" si="14"/>
        <v>1840</v>
      </c>
      <c r="K69" s="10">
        <v>1840</v>
      </c>
      <c r="L69" s="10"/>
      <c r="M69" s="10">
        <v>0</v>
      </c>
      <c r="N69" s="19" t="e">
        <f t="shared" si="11"/>
        <v>#VALUE!</v>
      </c>
      <c r="O69" s="12" t="e">
        <f>J69+N69</f>
        <v>#VALUE!</v>
      </c>
      <c r="P69" s="12"/>
      <c r="Q69" s="13"/>
      <c r="R69" s="13">
        <f>Q69*P69</f>
        <v>0</v>
      </c>
      <c r="S69" s="13"/>
      <c r="T69" s="18">
        <f t="shared" si="13"/>
        <v>0</v>
      </c>
      <c r="U69"/>
    </row>
    <row r="70" spans="1:21" ht="30.75" thickBot="1" x14ac:dyDescent="0.3">
      <c r="A70" s="74" t="s">
        <v>164</v>
      </c>
      <c r="B70" s="11">
        <v>5</v>
      </c>
      <c r="C70" s="10">
        <v>1</v>
      </c>
      <c r="D70" s="10" t="s">
        <v>114</v>
      </c>
      <c r="E70" s="10" t="s">
        <v>160</v>
      </c>
      <c r="F70" s="10" t="s">
        <v>8</v>
      </c>
      <c r="G70" s="71" t="s">
        <v>7</v>
      </c>
      <c r="H70" s="64"/>
      <c r="I70" s="10"/>
      <c r="J70" s="19">
        <f t="shared" si="14"/>
        <v>3540</v>
      </c>
      <c r="K70" s="10">
        <v>2940</v>
      </c>
      <c r="L70" s="10"/>
      <c r="M70" s="10">
        <v>600</v>
      </c>
      <c r="N70" s="19" t="e">
        <f t="shared" si="11"/>
        <v>#VALUE!</v>
      </c>
      <c r="O70" s="12" t="e">
        <f>J70+N70</f>
        <v>#VALUE!</v>
      </c>
      <c r="P70" s="12"/>
      <c r="Q70" s="13"/>
      <c r="R70" s="13" t="e">
        <f>Q70*O70</f>
        <v>#VALUE!</v>
      </c>
      <c r="S70" s="13"/>
      <c r="T70" s="18" t="e">
        <f t="shared" si="13"/>
        <v>#VALUE!</v>
      </c>
    </row>
    <row r="71" spans="1:21" ht="16.5" thickTop="1" thickBot="1" x14ac:dyDescent="0.3">
      <c r="A71" s="70" t="s">
        <v>169</v>
      </c>
      <c r="B71" s="11">
        <v>5</v>
      </c>
      <c r="C71" s="10">
        <v>1</v>
      </c>
      <c r="D71" s="10">
        <v>2</v>
      </c>
      <c r="E71" s="10" t="s">
        <v>195</v>
      </c>
      <c r="F71" s="10" t="s">
        <v>192</v>
      </c>
      <c r="G71" s="71" t="s">
        <v>7</v>
      </c>
      <c r="H71" s="65"/>
      <c r="I71" s="19"/>
      <c r="J71" s="10"/>
      <c r="K71" s="10"/>
      <c r="L71" s="10"/>
      <c r="M71" s="10"/>
      <c r="N71" s="19"/>
      <c r="O71" s="12"/>
      <c r="P71" s="12"/>
      <c r="Q71" s="13"/>
      <c r="R71" s="13"/>
      <c r="S71" s="13"/>
      <c r="T71" s="18"/>
      <c r="U71" s="110"/>
    </row>
    <row r="72" spans="1:21" ht="15.75" thickTop="1" x14ac:dyDescent="0.25">
      <c r="A72" s="70" t="s">
        <v>106</v>
      </c>
      <c r="B72" s="11">
        <v>5</v>
      </c>
      <c r="C72" s="10">
        <v>1</v>
      </c>
      <c r="D72" s="10">
        <v>4</v>
      </c>
      <c r="E72" s="10" t="s">
        <v>8</v>
      </c>
      <c r="F72" s="10" t="s">
        <v>174</v>
      </c>
      <c r="G72" s="71" t="s">
        <v>7</v>
      </c>
      <c r="H72" s="64"/>
      <c r="I72" s="10"/>
      <c r="J72" s="47">
        <f t="shared" ref="J72:J77" si="15">K72+M72</f>
        <v>5160</v>
      </c>
      <c r="K72" s="48">
        <v>4400</v>
      </c>
      <c r="L72" s="48"/>
      <c r="M72" s="48">
        <v>760</v>
      </c>
      <c r="N72" s="47">
        <f t="shared" ref="N72:N79" si="16">600*D72</f>
        <v>2400</v>
      </c>
      <c r="O72" s="49">
        <f t="shared" ref="O72:O79" si="17">J72+N72</f>
        <v>7560</v>
      </c>
      <c r="P72" s="50"/>
      <c r="Q72" s="50"/>
      <c r="R72" s="50">
        <f t="shared" ref="R72:R81" si="18">Q72*O72</f>
        <v>0</v>
      </c>
      <c r="S72" s="50"/>
      <c r="T72" s="46">
        <f t="shared" ref="T72:T81" si="19">S72*R72</f>
        <v>0</v>
      </c>
    </row>
    <row r="73" spans="1:21" x14ac:dyDescent="0.25">
      <c r="A73" s="82" t="s">
        <v>50</v>
      </c>
      <c r="B73" s="11">
        <v>6</v>
      </c>
      <c r="C73" s="10">
        <v>1</v>
      </c>
      <c r="D73" s="10">
        <v>2</v>
      </c>
      <c r="E73" s="10" t="s">
        <v>136</v>
      </c>
      <c r="F73" s="10" t="s">
        <v>11</v>
      </c>
      <c r="G73" s="71" t="s">
        <v>7</v>
      </c>
      <c r="H73" s="64"/>
      <c r="I73" s="10"/>
      <c r="J73" s="19">
        <f t="shared" si="15"/>
        <v>4080</v>
      </c>
      <c r="K73" s="10">
        <v>3600</v>
      </c>
      <c r="L73" s="10"/>
      <c r="M73" s="10">
        <v>480</v>
      </c>
      <c r="N73" s="19">
        <f t="shared" si="16"/>
        <v>1200</v>
      </c>
      <c r="O73" s="12">
        <f t="shared" si="17"/>
        <v>5280</v>
      </c>
      <c r="P73" s="13"/>
      <c r="Q73" s="13"/>
      <c r="R73" s="13">
        <f t="shared" si="18"/>
        <v>0</v>
      </c>
      <c r="S73" s="13"/>
      <c r="T73" s="18">
        <f t="shared" si="19"/>
        <v>0</v>
      </c>
      <c r="U73" s="7"/>
    </row>
    <row r="74" spans="1:21" x14ac:dyDescent="0.25">
      <c r="A74" s="70" t="s">
        <v>15</v>
      </c>
      <c r="B74" s="11">
        <v>6</v>
      </c>
      <c r="C74" s="10">
        <v>1</v>
      </c>
      <c r="D74" s="10">
        <v>1</v>
      </c>
      <c r="E74" s="21">
        <v>44595</v>
      </c>
      <c r="F74" s="10" t="s">
        <v>10</v>
      </c>
      <c r="G74" s="71" t="s">
        <v>7</v>
      </c>
      <c r="H74" s="64"/>
      <c r="I74" s="10"/>
      <c r="J74" s="19">
        <f t="shared" si="15"/>
        <v>1300</v>
      </c>
      <c r="K74" s="10">
        <v>1050</v>
      </c>
      <c r="L74" s="10"/>
      <c r="M74" s="10">
        <v>250</v>
      </c>
      <c r="N74" s="19">
        <f t="shared" si="16"/>
        <v>600</v>
      </c>
      <c r="O74" s="12">
        <f t="shared" si="17"/>
        <v>1900</v>
      </c>
      <c r="P74" s="13"/>
      <c r="Q74" s="13"/>
      <c r="R74" s="13">
        <f t="shared" si="18"/>
        <v>0</v>
      </c>
      <c r="S74" s="13"/>
      <c r="T74" s="18">
        <f t="shared" si="19"/>
        <v>0</v>
      </c>
      <c r="U74" s="7"/>
    </row>
    <row r="75" spans="1:21" x14ac:dyDescent="0.25">
      <c r="A75" s="70" t="s">
        <v>74</v>
      </c>
      <c r="B75" s="11">
        <v>6</v>
      </c>
      <c r="C75" s="10">
        <v>1</v>
      </c>
      <c r="D75" s="10">
        <v>1</v>
      </c>
      <c r="E75" s="81" t="s">
        <v>185</v>
      </c>
      <c r="F75" s="10" t="s">
        <v>90</v>
      </c>
      <c r="G75" s="71" t="s">
        <v>7</v>
      </c>
      <c r="H75" s="64"/>
      <c r="I75" s="10"/>
      <c r="J75" s="19">
        <f t="shared" si="15"/>
        <v>1573</v>
      </c>
      <c r="K75" s="10">
        <v>1080</v>
      </c>
      <c r="L75" s="10"/>
      <c r="M75" s="10">
        <v>493</v>
      </c>
      <c r="N75" s="19">
        <f t="shared" si="16"/>
        <v>600</v>
      </c>
      <c r="O75" s="12">
        <f t="shared" si="17"/>
        <v>2173</v>
      </c>
      <c r="P75" s="13"/>
      <c r="Q75" s="13"/>
      <c r="R75" s="13">
        <f t="shared" si="18"/>
        <v>0</v>
      </c>
      <c r="S75" s="13"/>
      <c r="T75" s="18">
        <f t="shared" si="19"/>
        <v>0</v>
      </c>
      <c r="U75"/>
    </row>
    <row r="76" spans="1:21" x14ac:dyDescent="0.25">
      <c r="A76" s="70" t="s">
        <v>88</v>
      </c>
      <c r="B76" s="11">
        <v>6</v>
      </c>
      <c r="C76" s="10">
        <v>1</v>
      </c>
      <c r="D76" s="10">
        <v>1</v>
      </c>
      <c r="E76" s="10" t="s">
        <v>146</v>
      </c>
      <c r="F76" s="10" t="s">
        <v>89</v>
      </c>
      <c r="G76" s="71" t="s">
        <v>7</v>
      </c>
      <c r="H76" s="64"/>
      <c r="I76" s="10"/>
      <c r="J76" s="36">
        <f t="shared" si="15"/>
        <v>1126</v>
      </c>
      <c r="K76" s="10">
        <v>975</v>
      </c>
      <c r="L76" s="10"/>
      <c r="M76" s="10">
        <v>151</v>
      </c>
      <c r="N76" s="19">
        <f t="shared" si="16"/>
        <v>600</v>
      </c>
      <c r="O76" s="12">
        <f t="shared" si="17"/>
        <v>1726</v>
      </c>
      <c r="P76" s="13"/>
      <c r="Q76" s="13"/>
      <c r="R76" s="13">
        <f t="shared" si="18"/>
        <v>0</v>
      </c>
      <c r="S76" s="13"/>
      <c r="T76" s="18">
        <f t="shared" si="19"/>
        <v>0</v>
      </c>
      <c r="U76" s="29"/>
    </row>
    <row r="77" spans="1:21" x14ac:dyDescent="0.25">
      <c r="A77" s="70" t="s">
        <v>16</v>
      </c>
      <c r="B77" s="11">
        <v>6</v>
      </c>
      <c r="C77" s="10">
        <v>1</v>
      </c>
      <c r="D77" s="10">
        <v>3</v>
      </c>
      <c r="E77" s="10" t="s">
        <v>179</v>
      </c>
      <c r="F77" s="10" t="s">
        <v>105</v>
      </c>
      <c r="G77" s="71" t="s">
        <v>7</v>
      </c>
      <c r="H77" s="64"/>
      <c r="I77" s="10"/>
      <c r="J77" s="19">
        <f t="shared" si="15"/>
        <v>3450</v>
      </c>
      <c r="K77" s="10">
        <v>2940</v>
      </c>
      <c r="L77" s="10"/>
      <c r="M77" s="10">
        <v>510</v>
      </c>
      <c r="N77" s="19">
        <f t="shared" si="16"/>
        <v>1800</v>
      </c>
      <c r="O77" s="12">
        <f t="shared" si="17"/>
        <v>5250</v>
      </c>
      <c r="P77" s="13"/>
      <c r="Q77" s="13"/>
      <c r="R77" s="13">
        <f t="shared" si="18"/>
        <v>0</v>
      </c>
      <c r="S77" s="13"/>
      <c r="T77" s="18">
        <f t="shared" si="19"/>
        <v>0</v>
      </c>
      <c r="U77"/>
    </row>
    <row r="78" spans="1:21" x14ac:dyDescent="0.25">
      <c r="A78" s="70" t="s">
        <v>199</v>
      </c>
      <c r="B78" s="11">
        <v>6</v>
      </c>
      <c r="C78" s="10">
        <v>1</v>
      </c>
      <c r="D78" s="10">
        <v>3</v>
      </c>
      <c r="E78" s="10" t="s">
        <v>8</v>
      </c>
      <c r="F78" s="10" t="s">
        <v>19</v>
      </c>
      <c r="G78" s="71" t="s">
        <v>7</v>
      </c>
      <c r="H78" s="64"/>
      <c r="I78" s="10"/>
      <c r="J78" s="19">
        <f>K78+L78</f>
        <v>2910</v>
      </c>
      <c r="K78" s="10">
        <v>2850</v>
      </c>
      <c r="L78" s="10">
        <v>60</v>
      </c>
      <c r="M78" s="10">
        <v>330</v>
      </c>
      <c r="N78" s="19">
        <f t="shared" si="16"/>
        <v>1800</v>
      </c>
      <c r="O78" s="12">
        <f t="shared" si="17"/>
        <v>4710</v>
      </c>
      <c r="P78" s="13"/>
      <c r="Q78" s="13"/>
      <c r="R78" s="13">
        <f t="shared" si="18"/>
        <v>0</v>
      </c>
      <c r="S78" s="13"/>
      <c r="T78" s="18">
        <f t="shared" si="19"/>
        <v>0</v>
      </c>
      <c r="U78" s="29"/>
    </row>
    <row r="79" spans="1:21" x14ac:dyDescent="0.25">
      <c r="A79" s="70" t="s">
        <v>99</v>
      </c>
      <c r="B79" s="11">
        <v>6</v>
      </c>
      <c r="C79" s="10">
        <v>1</v>
      </c>
      <c r="D79" s="10">
        <v>2</v>
      </c>
      <c r="E79" s="10" t="s">
        <v>8</v>
      </c>
      <c r="F79" s="10" t="s">
        <v>19</v>
      </c>
      <c r="G79" s="71" t="s">
        <v>7</v>
      </c>
      <c r="H79" s="64"/>
      <c r="I79" s="10"/>
      <c r="J79" s="19">
        <f>K79+M79</f>
        <v>2240</v>
      </c>
      <c r="K79" s="10">
        <v>2000</v>
      </c>
      <c r="L79" s="10"/>
      <c r="M79" s="10">
        <v>240</v>
      </c>
      <c r="N79" s="19">
        <f t="shared" si="16"/>
        <v>1200</v>
      </c>
      <c r="O79" s="12">
        <f t="shared" si="17"/>
        <v>3440</v>
      </c>
      <c r="P79" s="13"/>
      <c r="Q79" s="13"/>
      <c r="R79" s="13">
        <f t="shared" si="18"/>
        <v>0</v>
      </c>
      <c r="S79" s="13"/>
      <c r="T79" s="18">
        <f t="shared" si="19"/>
        <v>0</v>
      </c>
    </row>
    <row r="80" spans="1:21" x14ac:dyDescent="0.25">
      <c r="A80" s="72" t="s">
        <v>151</v>
      </c>
      <c r="B80" s="11">
        <v>6</v>
      </c>
      <c r="C80" s="10">
        <v>1</v>
      </c>
      <c r="D80" s="10">
        <v>3</v>
      </c>
      <c r="E80" s="10" t="s">
        <v>8</v>
      </c>
      <c r="F80" s="10" t="s">
        <v>149</v>
      </c>
      <c r="G80" s="71" t="s">
        <v>7</v>
      </c>
      <c r="H80" s="64"/>
      <c r="I80" s="10"/>
      <c r="J80" s="10"/>
      <c r="K80" s="10"/>
      <c r="L80" s="10"/>
      <c r="M80" s="10"/>
      <c r="N80" s="10"/>
      <c r="O80" s="10"/>
      <c r="P80" s="60"/>
      <c r="Q80" s="60"/>
      <c r="R80" s="60">
        <f t="shared" si="18"/>
        <v>0</v>
      </c>
      <c r="S80" s="60"/>
      <c r="T80" s="35">
        <f t="shared" si="19"/>
        <v>0</v>
      </c>
      <c r="U80" s="61"/>
    </row>
    <row r="81" spans="1:21" x14ac:dyDescent="0.25">
      <c r="A81" s="72" t="s">
        <v>170</v>
      </c>
      <c r="B81" s="11">
        <v>6</v>
      </c>
      <c r="C81" s="10">
        <v>1</v>
      </c>
      <c r="D81" s="10" t="s">
        <v>114</v>
      </c>
      <c r="E81" s="14" t="s">
        <v>160</v>
      </c>
      <c r="F81" s="10" t="s">
        <v>8</v>
      </c>
      <c r="G81" s="71" t="s">
        <v>7</v>
      </c>
      <c r="H81" s="64"/>
      <c r="I81" s="10"/>
      <c r="J81" s="19">
        <f>K81+M81</f>
        <v>920</v>
      </c>
      <c r="K81" s="10">
        <v>920</v>
      </c>
      <c r="L81" s="10"/>
      <c r="M81" s="10">
        <v>0</v>
      </c>
      <c r="N81" s="19" t="e">
        <f t="shared" ref="N81:N96" si="20">600*D81</f>
        <v>#VALUE!</v>
      </c>
      <c r="O81" s="12" t="e">
        <f>J81+N81</f>
        <v>#VALUE!</v>
      </c>
      <c r="P81" s="13"/>
      <c r="Q81" s="13"/>
      <c r="R81" s="13" t="e">
        <f t="shared" si="18"/>
        <v>#VALUE!</v>
      </c>
      <c r="S81" s="13"/>
      <c r="T81" s="18" t="e">
        <f t="shared" si="19"/>
        <v>#VALUE!</v>
      </c>
      <c r="U81" s="29"/>
    </row>
    <row r="82" spans="1:21" ht="15.75" thickBot="1" x14ac:dyDescent="0.3">
      <c r="A82" s="70" t="s">
        <v>152</v>
      </c>
      <c r="B82" s="11">
        <v>7</v>
      </c>
      <c r="C82" s="10">
        <v>1</v>
      </c>
      <c r="D82" s="10">
        <v>2</v>
      </c>
      <c r="E82" s="8" t="s">
        <v>8</v>
      </c>
      <c r="F82" s="10" t="s">
        <v>52</v>
      </c>
      <c r="G82" s="71" t="s">
        <v>7</v>
      </c>
      <c r="H82" s="64"/>
      <c r="I82" s="10"/>
      <c r="J82" s="19">
        <f>+K82+M82</f>
        <v>2813</v>
      </c>
      <c r="K82" s="10">
        <v>2390</v>
      </c>
      <c r="L82" s="10"/>
      <c r="M82" s="10">
        <v>423</v>
      </c>
      <c r="N82" s="10">
        <f t="shared" si="20"/>
        <v>1200</v>
      </c>
      <c r="O82" s="12"/>
      <c r="P82" s="13"/>
      <c r="Q82" s="13"/>
      <c r="R82" s="13"/>
      <c r="S82" s="13"/>
      <c r="T82" s="18"/>
      <c r="U82"/>
    </row>
    <row r="83" spans="1:21" ht="15.75" thickTop="1" x14ac:dyDescent="0.25">
      <c r="A83" s="70" t="s">
        <v>153</v>
      </c>
      <c r="B83" s="11">
        <v>7</v>
      </c>
      <c r="C83" s="10">
        <v>1</v>
      </c>
      <c r="D83" s="10">
        <v>2</v>
      </c>
      <c r="E83" s="103" t="s">
        <v>8</v>
      </c>
      <c r="F83" s="10" t="s">
        <v>52</v>
      </c>
      <c r="G83" s="71" t="s">
        <v>7</v>
      </c>
      <c r="H83" s="64"/>
      <c r="I83" s="10"/>
      <c r="J83" s="19">
        <f>+K83+M83</f>
        <v>2813</v>
      </c>
      <c r="K83" s="10">
        <v>2390</v>
      </c>
      <c r="L83" s="10"/>
      <c r="M83" s="10">
        <v>423</v>
      </c>
      <c r="N83" s="10">
        <f t="shared" si="20"/>
        <v>1200</v>
      </c>
      <c r="O83" s="12"/>
      <c r="P83" s="13"/>
      <c r="Q83" s="13"/>
      <c r="R83" s="13"/>
      <c r="S83" s="13"/>
      <c r="T83" s="18"/>
      <c r="U83" s="29"/>
    </row>
    <row r="84" spans="1:21" s="6" customFormat="1" x14ac:dyDescent="0.25">
      <c r="A84" s="70" t="s">
        <v>137</v>
      </c>
      <c r="B84" s="11">
        <v>7</v>
      </c>
      <c r="C84" s="10">
        <v>3</v>
      </c>
      <c r="D84" s="10">
        <v>3</v>
      </c>
      <c r="E84" s="9" t="s">
        <v>8</v>
      </c>
      <c r="F84" s="10" t="s">
        <v>1</v>
      </c>
      <c r="G84" s="71" t="s">
        <v>14</v>
      </c>
      <c r="H84" s="65">
        <f t="shared" ref="H84:H92" si="21">K84+M84</f>
        <v>2820</v>
      </c>
      <c r="I84" s="19"/>
      <c r="J84" s="10"/>
      <c r="K84" s="10">
        <v>2760</v>
      </c>
      <c r="L84" s="10"/>
      <c r="M84" s="10">
        <v>60</v>
      </c>
      <c r="N84" s="19">
        <f t="shared" si="20"/>
        <v>1800</v>
      </c>
      <c r="O84" s="12"/>
      <c r="P84" s="13">
        <f>N84</f>
        <v>1800</v>
      </c>
      <c r="Q84" s="13"/>
      <c r="R84" s="13">
        <f>Q84*O84</f>
        <v>0</v>
      </c>
      <c r="S84" s="13"/>
      <c r="T84" s="18">
        <f t="shared" ref="T84:T96" si="22">S84*R84</f>
        <v>0</v>
      </c>
      <c r="U84" s="7"/>
    </row>
    <row r="85" spans="1:21" x14ac:dyDescent="0.25">
      <c r="A85" s="70" t="s">
        <v>2</v>
      </c>
      <c r="B85" s="11">
        <v>7</v>
      </c>
      <c r="C85" s="10">
        <v>3</v>
      </c>
      <c r="D85" s="10">
        <v>3</v>
      </c>
      <c r="E85" s="14" t="s">
        <v>160</v>
      </c>
      <c r="F85" s="10" t="s">
        <v>8</v>
      </c>
      <c r="G85" s="71" t="s">
        <v>14</v>
      </c>
      <c r="H85" s="65">
        <f t="shared" si="21"/>
        <v>2760</v>
      </c>
      <c r="I85" s="19"/>
      <c r="J85" s="10"/>
      <c r="K85" s="10">
        <v>2760</v>
      </c>
      <c r="L85" s="10"/>
      <c r="M85" s="10">
        <v>0</v>
      </c>
      <c r="N85" s="19">
        <f t="shared" si="20"/>
        <v>1800</v>
      </c>
      <c r="O85" s="12"/>
      <c r="P85" s="13">
        <f>N85</f>
        <v>1800</v>
      </c>
      <c r="Q85" s="13"/>
      <c r="R85" s="13">
        <f>Q85*O85</f>
        <v>0</v>
      </c>
      <c r="S85" s="13"/>
      <c r="T85" s="18">
        <f t="shared" si="22"/>
        <v>0</v>
      </c>
      <c r="U85" s="26"/>
    </row>
    <row r="86" spans="1:21" x14ac:dyDescent="0.25">
      <c r="A86" s="70" t="s">
        <v>101</v>
      </c>
      <c r="B86" s="11">
        <v>7</v>
      </c>
      <c r="C86" s="10">
        <v>3</v>
      </c>
      <c r="D86" s="10">
        <v>4</v>
      </c>
      <c r="E86" s="10" t="s">
        <v>8</v>
      </c>
      <c r="F86" s="10" t="s">
        <v>9</v>
      </c>
      <c r="G86" s="71" t="s">
        <v>14</v>
      </c>
      <c r="H86" s="65">
        <f t="shared" si="21"/>
        <v>4840</v>
      </c>
      <c r="I86" s="19"/>
      <c r="J86" s="10"/>
      <c r="K86" s="10">
        <v>3840</v>
      </c>
      <c r="L86" s="10"/>
      <c r="M86" s="10">
        <v>1000</v>
      </c>
      <c r="N86" s="19">
        <f t="shared" si="20"/>
        <v>2400</v>
      </c>
      <c r="O86" s="12"/>
      <c r="P86" s="13">
        <f>N86</f>
        <v>2400</v>
      </c>
      <c r="Q86" s="13"/>
      <c r="R86" s="13">
        <f>Q86*P86</f>
        <v>0</v>
      </c>
      <c r="S86" s="13"/>
      <c r="T86" s="18">
        <f t="shared" si="22"/>
        <v>0</v>
      </c>
    </row>
    <row r="87" spans="1:21" x14ac:dyDescent="0.25">
      <c r="A87" s="70" t="s">
        <v>57</v>
      </c>
      <c r="B87" s="11">
        <v>7</v>
      </c>
      <c r="C87" s="10">
        <v>3</v>
      </c>
      <c r="D87" s="10">
        <v>3</v>
      </c>
      <c r="E87" s="10" t="s">
        <v>8</v>
      </c>
      <c r="F87" s="10" t="s">
        <v>10</v>
      </c>
      <c r="G87" s="71" t="s">
        <v>14</v>
      </c>
      <c r="H87" s="65">
        <f t="shared" si="21"/>
        <v>3900</v>
      </c>
      <c r="I87" s="19"/>
      <c r="J87" s="10"/>
      <c r="K87" s="10">
        <v>3450</v>
      </c>
      <c r="L87" s="10"/>
      <c r="M87" s="10">
        <v>450</v>
      </c>
      <c r="N87" s="19">
        <f t="shared" si="20"/>
        <v>1800</v>
      </c>
      <c r="O87" s="12"/>
      <c r="P87" s="12">
        <f>J87+N87</f>
        <v>1800</v>
      </c>
      <c r="Q87" s="13"/>
      <c r="R87" s="13">
        <f>Q87*P87</f>
        <v>0</v>
      </c>
      <c r="S87" s="13"/>
      <c r="T87" s="18">
        <f t="shared" si="22"/>
        <v>0</v>
      </c>
      <c r="U87" s="29"/>
    </row>
    <row r="88" spans="1:21" x14ac:dyDescent="0.25">
      <c r="A88" s="70" t="s">
        <v>77</v>
      </c>
      <c r="B88" s="11">
        <v>7</v>
      </c>
      <c r="C88" s="10">
        <v>3</v>
      </c>
      <c r="D88" s="10">
        <v>2</v>
      </c>
      <c r="E88" s="10" t="s">
        <v>187</v>
      </c>
      <c r="F88" s="10" t="s">
        <v>17</v>
      </c>
      <c r="G88" s="71" t="s">
        <v>14</v>
      </c>
      <c r="H88" s="65">
        <f t="shared" si="21"/>
        <v>2760</v>
      </c>
      <c r="I88" s="19"/>
      <c r="J88" s="10"/>
      <c r="K88" s="10">
        <v>2200</v>
      </c>
      <c r="L88" s="10"/>
      <c r="M88" s="10">
        <v>560</v>
      </c>
      <c r="N88" s="19">
        <f t="shared" si="20"/>
        <v>1200</v>
      </c>
      <c r="O88" s="12"/>
      <c r="P88" s="12">
        <f>N88</f>
        <v>1200</v>
      </c>
      <c r="Q88" s="13"/>
      <c r="R88" s="13">
        <f>Q88*O88</f>
        <v>0</v>
      </c>
      <c r="S88" s="13"/>
      <c r="T88" s="18">
        <f t="shared" si="22"/>
        <v>0</v>
      </c>
      <c r="U88" s="29"/>
    </row>
    <row r="89" spans="1:21" x14ac:dyDescent="0.25">
      <c r="A89" s="70" t="s">
        <v>78</v>
      </c>
      <c r="B89" s="11">
        <v>7</v>
      </c>
      <c r="C89" s="10">
        <v>1</v>
      </c>
      <c r="D89" s="10">
        <v>1</v>
      </c>
      <c r="E89" s="80">
        <v>44648</v>
      </c>
      <c r="F89" s="10" t="s">
        <v>17</v>
      </c>
      <c r="G89" s="71" t="s">
        <v>14</v>
      </c>
      <c r="H89" s="65">
        <f t="shared" si="21"/>
        <v>1380</v>
      </c>
      <c r="I89" s="19"/>
      <c r="J89" s="10"/>
      <c r="K89" s="10">
        <v>1100</v>
      </c>
      <c r="L89" s="10"/>
      <c r="M89" s="10">
        <v>280</v>
      </c>
      <c r="N89" s="19">
        <f t="shared" si="20"/>
        <v>600</v>
      </c>
      <c r="O89" s="12">
        <f>N89</f>
        <v>600</v>
      </c>
      <c r="P89" s="12"/>
      <c r="Q89" s="13"/>
      <c r="R89" s="13">
        <f t="shared" ref="R89:R96" si="23">Q89*P89</f>
        <v>0</v>
      </c>
      <c r="S89" s="13"/>
      <c r="T89" s="18">
        <f t="shared" si="22"/>
        <v>0</v>
      </c>
      <c r="U89" s="26"/>
    </row>
    <row r="90" spans="1:21" ht="15" customHeight="1" x14ac:dyDescent="0.25">
      <c r="A90" s="70" t="s">
        <v>76</v>
      </c>
      <c r="B90" s="11">
        <v>7</v>
      </c>
      <c r="C90" s="10">
        <v>3</v>
      </c>
      <c r="D90" s="10">
        <v>1</v>
      </c>
      <c r="E90" s="8" t="s">
        <v>8</v>
      </c>
      <c r="F90" s="10" t="s">
        <v>17</v>
      </c>
      <c r="G90" s="71" t="s">
        <v>14</v>
      </c>
      <c r="H90" s="65">
        <f t="shared" si="21"/>
        <v>1380</v>
      </c>
      <c r="I90" s="19"/>
      <c r="J90" s="10"/>
      <c r="K90" s="10">
        <v>1100</v>
      </c>
      <c r="L90" s="10"/>
      <c r="M90" s="10">
        <v>280</v>
      </c>
      <c r="N90" s="19">
        <f t="shared" si="20"/>
        <v>600</v>
      </c>
      <c r="O90" s="12"/>
      <c r="P90" s="12">
        <f>N90</f>
        <v>600</v>
      </c>
      <c r="Q90" s="13"/>
      <c r="R90" s="13">
        <f t="shared" si="23"/>
        <v>0</v>
      </c>
      <c r="S90" s="13"/>
      <c r="T90" s="18">
        <f t="shared" si="22"/>
        <v>0</v>
      </c>
    </row>
    <row r="91" spans="1:21" x14ac:dyDescent="0.25">
      <c r="A91" s="70" t="s">
        <v>159</v>
      </c>
      <c r="B91" s="11">
        <v>7</v>
      </c>
      <c r="C91" s="10">
        <v>3</v>
      </c>
      <c r="D91" s="10">
        <v>1</v>
      </c>
      <c r="E91" s="10" t="s">
        <v>8</v>
      </c>
      <c r="F91" s="10" t="s">
        <v>17</v>
      </c>
      <c r="G91" s="71" t="s">
        <v>14</v>
      </c>
      <c r="H91" s="65">
        <f t="shared" si="21"/>
        <v>1380</v>
      </c>
      <c r="I91" s="19"/>
      <c r="J91" s="10"/>
      <c r="K91" s="10">
        <v>1100</v>
      </c>
      <c r="L91" s="10"/>
      <c r="M91" s="10">
        <v>280</v>
      </c>
      <c r="N91" s="19">
        <f t="shared" si="20"/>
        <v>600</v>
      </c>
      <c r="O91" s="12"/>
      <c r="P91" s="12">
        <f>N91</f>
        <v>600</v>
      </c>
      <c r="Q91" s="13"/>
      <c r="R91" s="13">
        <f t="shared" si="23"/>
        <v>0</v>
      </c>
      <c r="S91" s="13"/>
      <c r="T91" s="18">
        <f t="shared" si="22"/>
        <v>0</v>
      </c>
      <c r="U91" s="44"/>
    </row>
    <row r="92" spans="1:21" s="6" customFormat="1" x14ac:dyDescent="0.25">
      <c r="A92" s="70" t="s">
        <v>75</v>
      </c>
      <c r="B92" s="11">
        <v>7</v>
      </c>
      <c r="C92" s="10">
        <v>3</v>
      </c>
      <c r="D92" s="10">
        <v>1</v>
      </c>
      <c r="E92" s="21" t="s">
        <v>8</v>
      </c>
      <c r="F92" s="10" t="s">
        <v>17</v>
      </c>
      <c r="G92" s="71" t="s">
        <v>14</v>
      </c>
      <c r="H92" s="65">
        <f t="shared" si="21"/>
        <v>1380</v>
      </c>
      <c r="I92" s="19"/>
      <c r="J92" s="10"/>
      <c r="K92" s="10">
        <v>1100</v>
      </c>
      <c r="L92" s="10"/>
      <c r="M92" s="10">
        <v>280</v>
      </c>
      <c r="N92" s="19">
        <f t="shared" si="20"/>
        <v>600</v>
      </c>
      <c r="O92" s="12"/>
      <c r="P92" s="13">
        <f>N92</f>
        <v>600</v>
      </c>
      <c r="Q92" s="13"/>
      <c r="R92" s="13">
        <f t="shared" si="23"/>
        <v>0</v>
      </c>
      <c r="S92" s="13"/>
      <c r="T92" s="18">
        <f t="shared" si="22"/>
        <v>0</v>
      </c>
      <c r="U92" s="7"/>
    </row>
    <row r="93" spans="1:21" s="6" customFormat="1" x14ac:dyDescent="0.25">
      <c r="A93" s="70" t="s">
        <v>54</v>
      </c>
      <c r="B93" s="11">
        <v>8</v>
      </c>
      <c r="C93" s="10">
        <v>2</v>
      </c>
      <c r="D93" s="10">
        <v>2</v>
      </c>
      <c r="E93" s="10" t="s">
        <v>8</v>
      </c>
      <c r="F93" s="10" t="s">
        <v>11</v>
      </c>
      <c r="G93" s="71" t="s">
        <v>95</v>
      </c>
      <c r="H93" s="5"/>
      <c r="I93" s="5"/>
      <c r="J93" s="19">
        <f>K93+M93</f>
        <v>3300</v>
      </c>
      <c r="K93" s="5">
        <v>2600</v>
      </c>
      <c r="L93" s="5"/>
      <c r="M93" s="5">
        <v>700</v>
      </c>
      <c r="N93" s="19">
        <f t="shared" si="20"/>
        <v>1200</v>
      </c>
      <c r="O93" s="12"/>
      <c r="P93" s="12">
        <f>J93+N93</f>
        <v>4500</v>
      </c>
      <c r="Q93" s="13"/>
      <c r="R93" s="13">
        <f t="shared" si="23"/>
        <v>0</v>
      </c>
      <c r="S93" s="13"/>
      <c r="T93" s="18">
        <f t="shared" si="22"/>
        <v>0</v>
      </c>
      <c r="U93" s="32" t="s">
        <v>150</v>
      </c>
    </row>
    <row r="94" spans="1:21" s="6" customFormat="1" x14ac:dyDescent="0.25">
      <c r="A94" s="70" t="s">
        <v>55</v>
      </c>
      <c r="B94" s="11">
        <v>8</v>
      </c>
      <c r="C94" s="10">
        <v>2</v>
      </c>
      <c r="D94" s="10">
        <v>2</v>
      </c>
      <c r="E94" s="10" t="s">
        <v>180</v>
      </c>
      <c r="F94" s="10" t="s">
        <v>30</v>
      </c>
      <c r="G94" s="71" t="s">
        <v>95</v>
      </c>
      <c r="H94" s="64"/>
      <c r="I94" s="10"/>
      <c r="J94" s="19">
        <f>K94+M94</f>
        <v>3550</v>
      </c>
      <c r="K94" s="10">
        <v>3000</v>
      </c>
      <c r="L94" s="10"/>
      <c r="M94" s="10">
        <v>550</v>
      </c>
      <c r="N94" s="19">
        <f t="shared" si="20"/>
        <v>1200</v>
      </c>
      <c r="O94" s="12"/>
      <c r="P94" s="12">
        <f>J94+N94</f>
        <v>4750</v>
      </c>
      <c r="Q94" s="12"/>
      <c r="R94" s="12">
        <f t="shared" si="23"/>
        <v>0</v>
      </c>
      <c r="S94" s="12"/>
      <c r="T94" s="18">
        <f t="shared" si="22"/>
        <v>0</v>
      </c>
      <c r="U94"/>
    </row>
    <row r="95" spans="1:21" x14ac:dyDescent="0.25">
      <c r="A95" s="98" t="s">
        <v>56</v>
      </c>
      <c r="B95" s="11">
        <v>8</v>
      </c>
      <c r="C95" s="10">
        <v>2</v>
      </c>
      <c r="D95" s="10">
        <v>2</v>
      </c>
      <c r="E95" s="10" t="s">
        <v>8</v>
      </c>
      <c r="F95" s="10" t="s">
        <v>11</v>
      </c>
      <c r="G95" s="71" t="s">
        <v>12</v>
      </c>
      <c r="H95" s="68"/>
      <c r="I95" s="56"/>
      <c r="J95" s="57">
        <f>K95+M95</f>
        <v>3150</v>
      </c>
      <c r="K95" s="56">
        <v>2700</v>
      </c>
      <c r="L95" s="56"/>
      <c r="M95" s="56">
        <v>450</v>
      </c>
      <c r="N95" s="57">
        <f t="shared" si="20"/>
        <v>1200</v>
      </c>
      <c r="O95" s="58"/>
      <c r="P95" s="58">
        <f>J95+N95</f>
        <v>4350</v>
      </c>
      <c r="Q95" s="58"/>
      <c r="R95" s="58">
        <f t="shared" si="23"/>
        <v>0</v>
      </c>
      <c r="S95" s="58"/>
      <c r="T95" s="59">
        <f t="shared" si="22"/>
        <v>0</v>
      </c>
      <c r="U95"/>
    </row>
    <row r="96" spans="1:21" s="6" customFormat="1" ht="15.75" thickBot="1" x14ac:dyDescent="0.3">
      <c r="A96" s="100" t="s">
        <v>96</v>
      </c>
      <c r="B96" s="76">
        <v>8</v>
      </c>
      <c r="C96" s="77">
        <v>2</v>
      </c>
      <c r="D96" s="77">
        <v>2</v>
      </c>
      <c r="E96" s="77" t="s">
        <v>8</v>
      </c>
      <c r="F96" s="77" t="s">
        <v>6</v>
      </c>
      <c r="G96" s="109" t="s">
        <v>95</v>
      </c>
      <c r="H96" s="64"/>
      <c r="I96" s="10"/>
      <c r="J96" s="19">
        <f>K96+M96</f>
        <v>2480</v>
      </c>
      <c r="K96" s="10">
        <v>2100</v>
      </c>
      <c r="L96" s="10"/>
      <c r="M96" s="10">
        <v>380</v>
      </c>
      <c r="N96" s="19">
        <f t="shared" si="20"/>
        <v>1200</v>
      </c>
      <c r="O96" s="12"/>
      <c r="P96" s="12">
        <f>J96+N96</f>
        <v>3680</v>
      </c>
      <c r="Q96" s="12"/>
      <c r="R96" s="12">
        <f t="shared" si="23"/>
        <v>0</v>
      </c>
      <c r="S96" s="12"/>
      <c r="T96" s="18">
        <f t="shared" si="22"/>
        <v>0</v>
      </c>
      <c r="U96" s="113"/>
    </row>
    <row r="97" spans="1:20" ht="15.75" thickBot="1" x14ac:dyDescent="0.3">
      <c r="A97" s="2"/>
      <c r="C97" s="2"/>
      <c r="D97" s="2"/>
      <c r="E97" s="1"/>
      <c r="F97" s="1"/>
      <c r="G97" s="2"/>
      <c r="H97" s="24"/>
      <c r="I97" s="24"/>
      <c r="J97" s="2"/>
      <c r="K97" s="2"/>
      <c r="L97" s="2"/>
      <c r="M97" s="2"/>
      <c r="N97" s="2"/>
      <c r="O97" s="2"/>
      <c r="P97" s="2"/>
      <c r="Q97" s="2"/>
      <c r="R97" s="2"/>
      <c r="S97" s="2"/>
      <c r="T97" s="2" t="s">
        <v>113</v>
      </c>
    </row>
    <row r="98" spans="1:20" ht="16.5" thickTop="1" thickBot="1" x14ac:dyDescent="0.3">
      <c r="A98" s="2"/>
      <c r="N98" s="38" t="s">
        <v>119</v>
      </c>
      <c r="O98" s="39">
        <f>O96+P96</f>
        <v>3680</v>
      </c>
    </row>
    <row r="99" spans="1:20" ht="15.75" thickTop="1" x14ac:dyDescent="0.25">
      <c r="A99" s="2"/>
    </row>
    <row r="100" spans="1:20" x14ac:dyDescent="0.25">
      <c r="A100" s="2"/>
    </row>
  </sheetData>
  <autoFilter ref="A12:T98" xr:uid="{00000000-0009-0000-0000-000009000000}"/>
  <sortState xmlns:xlrd2="http://schemas.microsoft.com/office/spreadsheetml/2017/richdata2" ref="A13:U100">
    <sortCondition ref="B13:B100"/>
  </sortState>
  <mergeCells count="1">
    <mergeCell ref="H11:P11"/>
  </mergeCells>
  <conditionalFormatting sqref="E41:E42">
    <cfRule type="containsText" dxfId="0" priority="1" operator="containsText" text="oui">
      <formula>NOT(ISERROR(SEARCH("oui",E41)))</formula>
    </cfRule>
  </conditionalFormatting>
  <hyperlinks>
    <hyperlink ref="U44" r:id="rId1" xr:uid="{00000000-0004-0000-0900-000000000000}"/>
    <hyperlink ref="U35" r:id="rId2" display="ot of " xr:uid="{00000000-0004-0000-0900-000001000000}"/>
    <hyperlink ref="A30" r:id="rId3" display="Accompagner les aidants" xr:uid="{00000000-0004-0000-0900-00001C000000}"/>
    <hyperlink ref="A93" r:id="rId4" xr:uid="{00000000-0004-0000-0900-00001D000000}"/>
    <hyperlink ref="A19" r:id="rId5" xr:uid="{00000000-0004-0000-0900-00001E000000}"/>
    <hyperlink ref="A58" r:id="rId6" xr:uid="{00000000-0004-0000-0900-00001F000000}"/>
    <hyperlink ref="A54" r:id="rId7" xr:uid="{00000000-0004-0000-0900-000020000000}"/>
    <hyperlink ref="A53" r:id="rId8" xr:uid="{00000000-0004-0000-0900-000021000000}"/>
    <hyperlink ref="A51" r:id="rId9" xr:uid="{00000000-0004-0000-0900-000022000000}"/>
    <hyperlink ref="A50" r:id="rId10" xr:uid="{00000000-0004-0000-0900-000023000000}"/>
    <hyperlink ref="A49" r:id="rId11" xr:uid="{00000000-0004-0000-0900-000024000000}"/>
    <hyperlink ref="A52" r:id="rId12" xr:uid="{00000000-0004-0000-0900-000025000000}"/>
    <hyperlink ref="A84" r:id="rId13" xr:uid="{00000000-0004-0000-0900-000026000000}"/>
    <hyperlink ref="A29" r:id="rId14" xr:uid="{00000000-0004-0000-0900-000027000000}"/>
    <hyperlink ref="A72" r:id="rId15" xr:uid="{00000000-0004-0000-0900-000028000000}"/>
    <hyperlink ref="A35" r:id="rId16" xr:uid="{00000000-0004-0000-0900-000029000000}"/>
    <hyperlink ref="A20" r:id="rId17" xr:uid="{00000000-0004-0000-0900-00002A000000}"/>
    <hyperlink ref="A17" r:id="rId18" xr:uid="{00000000-0004-0000-0900-00002B000000}"/>
    <hyperlink ref="A40" r:id="rId19" xr:uid="{00000000-0004-0000-0900-00002C000000}"/>
    <hyperlink ref="A75" r:id="rId20" xr:uid="{00000000-0004-0000-0900-00002D000000}"/>
    <hyperlink ref="A90" r:id="rId21" xr:uid="{00000000-0004-0000-0900-00002E000000}"/>
    <hyperlink ref="A56" r:id="rId22" xr:uid="{00000000-0004-0000-0900-00002F000000}"/>
    <hyperlink ref="A95" r:id="rId23" xr:uid="{00000000-0004-0000-0900-000030000000}"/>
    <hyperlink ref="A43" r:id="rId24" xr:uid="{00000000-0004-0000-0900-000031000000}"/>
    <hyperlink ref="A73" r:id="rId25" xr:uid="{00000000-0004-0000-0900-000032000000}"/>
    <hyperlink ref="A86" r:id="rId26" xr:uid="{00000000-0004-0000-0900-000033000000}"/>
    <hyperlink ref="A47" r:id="rId27" xr:uid="{00000000-0004-0000-0900-000034000000}"/>
    <hyperlink ref="A59" r:id="rId28" xr:uid="{00000000-0004-0000-0900-000035000000}"/>
    <hyperlink ref="A46" r:id="rId29" xr:uid="{00000000-0004-0000-0900-000036000000}"/>
    <hyperlink ref="A21" r:id="rId30" xr:uid="{00000000-0004-0000-0900-000037000000}"/>
    <hyperlink ref="A85" r:id="rId31" xr:uid="{00000000-0004-0000-0900-000038000000}"/>
    <hyperlink ref="A36" r:id="rId32" xr:uid="{00000000-0004-0000-0900-000039000000}"/>
    <hyperlink ref="A55" r:id="rId33" xr:uid="{00000000-0004-0000-0900-00003A000000}"/>
    <hyperlink ref="A63" r:id="rId34" xr:uid="{00000000-0004-0000-0900-00003B000000}"/>
    <hyperlink ref="A42" r:id="rId35" xr:uid="{00000000-0004-0000-0900-00003C000000}"/>
    <hyperlink ref="A87" r:id="rId36" xr:uid="{00000000-0004-0000-0900-00003D000000}"/>
    <hyperlink ref="A91" r:id="rId37" display="Manager la cohabitation au sein de son unité (management module 6)" xr:uid="{00000000-0004-0000-0900-00003E000000}"/>
    <hyperlink ref="A92" r:id="rId38" xr:uid="{00000000-0004-0000-0900-00003F000000}"/>
    <hyperlink ref="A27" r:id="rId39" xr:uid="{00000000-0004-0000-0900-000040000000}"/>
    <hyperlink ref="A37" r:id="rId40" xr:uid="{00000000-0004-0000-0900-000041000000}"/>
    <hyperlink ref="A76" r:id="rId41" xr:uid="{00000000-0004-0000-0900-000042000000}"/>
    <hyperlink ref="A60" r:id="rId42" display="Personnes handicapées vieillissantes : préparer une transition de qualité d’une structure handicap vers une structure EHPAD " xr:uid="{00000000-0004-0000-0900-000043000000}"/>
    <hyperlink ref="A39" r:id="rId43" xr:uid="{00000000-0004-0000-0900-000044000000}"/>
    <hyperlink ref="A16" r:id="rId44" xr:uid="{00000000-0004-0000-0900-000045000000}"/>
    <hyperlink ref="A22" r:id="rId45" xr:uid="{00000000-0004-0000-0900-000046000000}"/>
    <hyperlink ref="A23" r:id="rId46" xr:uid="{00000000-0004-0000-0900-000047000000}"/>
    <hyperlink ref="A48" r:id="rId47" xr:uid="{00000000-0004-0000-0900-000048000000}"/>
    <hyperlink ref="A57" r:id="rId48" xr:uid="{00000000-0004-0000-0900-000049000000}"/>
    <hyperlink ref="A32" r:id="rId49" display="https://www.anfh.fr/les-offres-de-formation/AXt8sEXwggT3vWDLrRaf" xr:uid="{00000000-0004-0000-0900-00004A000000}"/>
    <hyperlink ref="A89" r:id="rId50" xr:uid="{00000000-0004-0000-0900-00004B000000}"/>
    <hyperlink ref="A38" r:id="rId51" display="Sensibilisation aux conduite addictives " xr:uid="{00000000-0004-0000-0900-00004C000000}"/>
    <hyperlink ref="A77" r:id="rId52" xr:uid="{00000000-0004-0000-0900-00004D000000}"/>
    <hyperlink ref="A24" r:id="rId53" xr:uid="{00000000-0004-0000-0900-00004E000000}"/>
    <hyperlink ref="A96" r:id="rId54" xr:uid="{00000000-0004-0000-0900-00004F000000}"/>
    <hyperlink ref="A13" r:id="rId55" xr:uid="{00000000-0004-0000-0900-000050000000}"/>
    <hyperlink ref="A78" r:id="rId56" display="Prévention et gestion des situations de violence et d'agressivité module 1, verbale groupe 1 distanciel " xr:uid="{00000000-0004-0000-0900-000051000000}"/>
    <hyperlink ref="A79" r:id="rId57" xr:uid="{00000000-0004-0000-0900-000052000000}"/>
    <hyperlink ref="A88" r:id="rId58" xr:uid="{00000000-0004-0000-0900-000053000000}"/>
    <hyperlink ref="A68" r:id="rId59" xr:uid="{00000000-0004-0000-0900-000054000000}"/>
    <hyperlink ref="A26" r:id="rId60" xr:uid="{00000000-0004-0000-0900-000055000000}"/>
    <hyperlink ref="A74" r:id="rId61" xr:uid="{00000000-0004-0000-0900-000056000000}"/>
    <hyperlink ref="A14" r:id="rId62" xr:uid="{00000000-0004-0000-0900-000057000000}"/>
    <hyperlink ref="A15" r:id="rId63" xr:uid="{00000000-0004-0000-0900-000058000000}"/>
    <hyperlink ref="A28" r:id="rId64" xr:uid="{00000000-0004-0000-0900-000059000000}"/>
    <hyperlink ref="A45" r:id="rId65" xr:uid="{00000000-0004-0000-0900-00005A000000}"/>
    <hyperlink ref="A62" r:id="rId66" xr:uid="{00000000-0004-0000-0900-00005B000000}"/>
    <hyperlink ref="A82" r:id="rId67" xr:uid="{00000000-0004-0000-0900-00005F000000}"/>
    <hyperlink ref="A83" r:id="rId68" xr:uid="{00000000-0004-0000-0900-000060000000}"/>
    <hyperlink ref="A94" r:id="rId69" xr:uid="{00000000-0004-0000-0900-000061000000}"/>
    <hyperlink ref="A31" r:id="rId70" display="Les spécificités du temps soignant en psychiatrie / Module 3 : la coordination pluriprofessionnelle en santé mentale au service du patient (rachat)" xr:uid="{00000000-0004-0000-0900-000062000000}"/>
    <hyperlink ref="A33" r:id="rId71" xr:uid="{00000000-0004-0000-0900-000063000000}"/>
    <hyperlink ref="A34" r:id="rId72" xr:uid="{00000000-0004-0000-0900-000064000000}"/>
    <hyperlink ref="A44" r:id="rId73" xr:uid="{00000000-0004-0000-0900-000065000000}"/>
    <hyperlink ref="A3" r:id="rId74" xr:uid="{00000000-0004-0000-0900-000066000000}"/>
    <hyperlink ref="A4" r:id="rId75" xr:uid="{00000000-0004-0000-0900-000067000000}"/>
    <hyperlink ref="A64" r:id="rId76" display="Parcours hotelier : cuisine- module technique HOTELIER A VOIR LES MODULES" xr:uid="{00000000-0004-0000-0900-000068000000}"/>
    <hyperlink ref="A65" r:id="rId77" xr:uid="{00000000-0004-0000-0900-000069000000}"/>
    <hyperlink ref="A66" r:id="rId78" xr:uid="{00000000-0004-0000-0900-00006A000000}"/>
    <hyperlink ref="A69" r:id="rId79" xr:uid="{00000000-0004-0000-0900-00006B000000}"/>
    <hyperlink ref="A70" r:id="rId80" display="https://www.anfh.fr/les-offres-de-formation/AXt8sTr8ggT3vWDLrRah" xr:uid="{00000000-0004-0000-0900-00006C000000}"/>
    <hyperlink ref="A67" r:id="rId81" xr:uid="{00000000-0004-0000-0900-00006D000000}"/>
    <hyperlink ref="A71" r:id="rId82" xr:uid="{00000000-0004-0000-0900-00006E000000}"/>
    <hyperlink ref="A18" r:id="rId83" xr:uid="{00000000-0004-0000-0900-00006F000000}"/>
    <hyperlink ref="A80" r:id="rId84" xr:uid="{00000000-0004-0000-0900-000070000000}"/>
    <hyperlink ref="A81" r:id="rId85" xr:uid="{00000000-0004-0000-0900-000071000000}"/>
    <hyperlink ref="A41" r:id="rId86" xr:uid="{00000000-0004-0000-0900-000072000000}"/>
    <hyperlink ref="A61" r:id="rId87" xr:uid="{00000000-0004-0000-0900-000073000000}"/>
    <hyperlink ref="A25" r:id="rId88" xr:uid="{00000000-0004-0000-0900-000074000000}"/>
  </hyperlinks>
  <pageMargins left="0.70866141732283472" right="0.70866141732283472" top="0.74803149606299213" bottom="0.74803149606299213" header="0.31496062992125984" footer="0.31496062992125984"/>
  <pageSetup paperSize="9" scale="55" orientation="landscape" r:id="rId89"/>
  <drawing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Newsletter janvier 2022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REBEYROL Camille</dc:creator>
  <cp:lastModifiedBy>MOUNEIX Myriam</cp:lastModifiedBy>
  <cp:lastPrinted>2022-01-04T16:08:16Z</cp:lastPrinted>
  <dcterms:created xsi:type="dcterms:W3CDTF">2019-10-21T08:28:46Z</dcterms:created>
  <dcterms:modified xsi:type="dcterms:W3CDTF">2022-01-05T11:35:09Z</dcterms:modified>
</cp:coreProperties>
</file>