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Aquitaine\0 - ÉTUDES PROMOTIONNELLES\2024\RECENSEMENT SEMESTRE 2\"/>
    </mc:Choice>
  </mc:AlternateContent>
  <xr:revisionPtr revIDLastSave="0" documentId="13_ncr:1_{9E44D631-2087-4A05-8BE5-DD2AD1A6788D}" xr6:coauthVersionLast="47" xr6:coauthVersionMax="47" xr10:uidLastSave="{00000000-0000-0000-0000-000000000000}"/>
  <bookViews>
    <workbookView xWindow="-120" yWindow="-120" windowWidth="29040" windowHeight="15840" tabRatio="933" xr2:uid="{00000000-000D-0000-FFFF-FFFF00000000}"/>
  </bookViews>
  <sheets>
    <sheet name="FORMATION ASG" sheetId="1" r:id="rId1"/>
    <sheet name="FORMATION CERTIFIANTE" sheetId="19" r:id="rId2"/>
    <sheet name="FORMATION DIPLOMANTE" sheetId="21" r:id="rId3"/>
    <sheet name="FORMATION INAPTITUDE" sheetId="22" r:id="rId4"/>
    <sheet name="FORMATION PREPA CONCOURS" sheetId="23" r:id="rId5"/>
    <sheet name="FORMATION SOCLE DE CONNAISSANCE" sheetId="24" r:id="rId6"/>
    <sheet name="liste des établissements" sheetId="2" state="hidden" r:id="rId7"/>
  </sheets>
  <definedNames>
    <definedName name="_xlnm.Print_Area" localSheetId="0">'FORMATION ASG'!$A$1:$G$61</definedName>
    <definedName name="_xlnm.Print_Area" localSheetId="1">'FORMATION CERTIFIANTE'!$A$1:$G$62</definedName>
    <definedName name="_xlnm.Print_Area" localSheetId="2">'FORMATION DIPLOMANTE'!$A$1:$G$63</definedName>
    <definedName name="_xlnm.Print_Area" localSheetId="3">'FORMATION INAPTITUDE'!$A$1:$G$62</definedName>
    <definedName name="_xlnm.Print_Area" localSheetId="4">'FORMATION PREPA CONCOURS'!$A$1:$G$62</definedName>
    <definedName name="_xlnm.Print_Area" localSheetId="5">'FORMATION SOCLE DE CONNAISSANCE'!$A$1:$G$62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4" l="1"/>
  <c r="K13" i="24"/>
  <c r="J13" i="24"/>
  <c r="I13" i="24"/>
  <c r="H13" i="24"/>
  <c r="M13" i="24" s="1"/>
  <c r="L13" i="23"/>
  <c r="K13" i="23"/>
  <c r="J13" i="23"/>
  <c r="I13" i="23"/>
  <c r="H13" i="23"/>
  <c r="M13" i="23" s="1"/>
  <c r="A8" i="22"/>
  <c r="L14" i="22" l="1"/>
  <c r="K14" i="22"/>
  <c r="J14" i="22"/>
  <c r="I14" i="22"/>
  <c r="H14" i="22"/>
  <c r="M14" i="22" s="1"/>
  <c r="L13" i="21"/>
  <c r="K13" i="21"/>
  <c r="I13" i="21"/>
  <c r="J13" i="21"/>
  <c r="H13" i="21"/>
  <c r="M13" i="21" s="1"/>
  <c r="L13" i="19" l="1"/>
  <c r="K13" i="19"/>
  <c r="J13" i="19"/>
  <c r="I13" i="19"/>
  <c r="H13" i="19"/>
  <c r="M13" i="19" s="1"/>
  <c r="A46" i="1" l="1"/>
  <c r="B6" i="1"/>
  <c r="A37" i="1" l="1"/>
  <c r="K145" i="24"/>
  <c r="K155" i="24" s="1"/>
  <c r="F49" i="24"/>
  <c r="E49" i="24"/>
  <c r="C49" i="24"/>
  <c r="G49" i="24" s="1"/>
  <c r="G43" i="24"/>
  <c r="F41" i="24"/>
  <c r="I23" i="24"/>
  <c r="H23" i="24"/>
  <c r="J23" i="24" s="1"/>
  <c r="A27" i="24" s="1"/>
  <c r="F14" i="24"/>
  <c r="B6" i="24"/>
  <c r="K145" i="23"/>
  <c r="K155" i="23" s="1"/>
  <c r="F49" i="23"/>
  <c r="E49" i="23"/>
  <c r="C49" i="23"/>
  <c r="G49" i="23" s="1"/>
  <c r="G43" i="23"/>
  <c r="F41" i="23"/>
  <c r="I23" i="23"/>
  <c r="H23" i="23"/>
  <c r="J23" i="23" s="1"/>
  <c r="A27" i="23" s="1"/>
  <c r="F14" i="23"/>
  <c r="B6" i="23"/>
  <c r="K144" i="22"/>
  <c r="K154" i="22" s="1"/>
  <c r="F48" i="22"/>
  <c r="E48" i="22"/>
  <c r="C48" i="22"/>
  <c r="G48" i="22" s="1"/>
  <c r="G42" i="22"/>
  <c r="F40" i="22"/>
  <c r="I24" i="22"/>
  <c r="H24" i="22"/>
  <c r="J24" i="22" s="1"/>
  <c r="F15" i="22"/>
  <c r="B6" i="22"/>
  <c r="K145" i="21"/>
  <c r="K155" i="21" s="1"/>
  <c r="F49" i="21"/>
  <c r="E49" i="21"/>
  <c r="C49" i="21"/>
  <c r="G49" i="21" s="1"/>
  <c r="G43" i="21"/>
  <c r="A27" i="21"/>
  <c r="F14" i="21"/>
  <c r="F41" i="21"/>
  <c r="B6" i="21"/>
  <c r="F41" i="19"/>
  <c r="F39" i="24" l="1"/>
  <c r="A37" i="24"/>
  <c r="F39" i="23"/>
  <c r="A37" i="23"/>
  <c r="A36" i="22"/>
  <c r="A37" i="21"/>
  <c r="F39" i="21"/>
  <c r="A48" i="24"/>
  <c r="A47" i="24"/>
  <c r="G41" i="24"/>
  <c r="A48" i="23"/>
  <c r="A47" i="23"/>
  <c r="G41" i="23"/>
  <c r="A47" i="22"/>
  <c r="A46" i="22"/>
  <c r="G40" i="22"/>
  <c r="F38" i="22" s="1"/>
  <c r="A48" i="21"/>
  <c r="A47" i="21"/>
  <c r="G41" i="21"/>
  <c r="F47" i="24" l="1"/>
  <c r="E47" i="24"/>
  <c r="C47" i="24"/>
  <c r="F48" i="24"/>
  <c r="E48" i="24"/>
  <c r="C48" i="24"/>
  <c r="G48" i="24" s="1"/>
  <c r="F47" i="23"/>
  <c r="F48" i="23"/>
  <c r="F46" i="22"/>
  <c r="F47" i="22"/>
  <c r="F47" i="21"/>
  <c r="F48" i="21"/>
  <c r="G47" i="24" l="1"/>
  <c r="C42" i="24"/>
  <c r="E42" i="24"/>
  <c r="F42" i="24"/>
  <c r="F42" i="23"/>
  <c r="F41" i="22"/>
  <c r="F42" i="21"/>
  <c r="E48" i="23" l="1"/>
  <c r="E47" i="23"/>
  <c r="E47" i="22"/>
  <c r="E46" i="22"/>
  <c r="E48" i="21"/>
  <c r="E47" i="21"/>
  <c r="F44" i="24"/>
  <c r="F45" i="24" s="1"/>
  <c r="E44" i="24"/>
  <c r="E45" i="24" s="1"/>
  <c r="C44" i="24"/>
  <c r="G42" i="24"/>
  <c r="F44" i="23"/>
  <c r="F45" i="23" s="1"/>
  <c r="F43" i="22"/>
  <c r="F44" i="22" s="1"/>
  <c r="F44" i="21"/>
  <c r="F45" i="21" s="1"/>
  <c r="E42" i="23" l="1"/>
  <c r="E41" i="22"/>
  <c r="E42" i="21"/>
  <c r="G44" i="24"/>
  <c r="C45" i="24"/>
  <c r="G45" i="24" s="1"/>
  <c r="C48" i="23" l="1"/>
  <c r="G48" i="23" s="1"/>
  <c r="C47" i="23"/>
  <c r="E44" i="23"/>
  <c r="E45" i="23" s="1"/>
  <c r="C47" i="22"/>
  <c r="G47" i="22" s="1"/>
  <c r="C46" i="22"/>
  <c r="E43" i="22"/>
  <c r="E44" i="22" s="1"/>
  <c r="C48" i="21"/>
  <c r="G48" i="21" s="1"/>
  <c r="C47" i="21"/>
  <c r="E44" i="21"/>
  <c r="E45" i="21" s="1"/>
  <c r="K144" i="19"/>
  <c r="K154" i="19" s="1"/>
  <c r="G43" i="19"/>
  <c r="A27" i="19"/>
  <c r="F14" i="19"/>
  <c r="B6" i="19"/>
  <c r="F39" i="19" s="1"/>
  <c r="F41" i="1"/>
  <c r="F47" i="1"/>
  <c r="G47" i="23" l="1"/>
  <c r="C42" i="23"/>
  <c r="G46" i="22"/>
  <c r="C41" i="22"/>
  <c r="G47" i="21"/>
  <c r="C42" i="21"/>
  <c r="A48" i="19"/>
  <c r="A47" i="19"/>
  <c r="A37" i="19"/>
  <c r="G41" i="19"/>
  <c r="G47" i="1"/>
  <c r="C44" i="23" l="1"/>
  <c r="G44" i="23" s="1"/>
  <c r="G42" i="23"/>
  <c r="C45" i="23"/>
  <c r="G45" i="23" s="1"/>
  <c r="C43" i="22"/>
  <c r="G43" i="22" s="1"/>
  <c r="G41" i="22"/>
  <c r="C44" i="22"/>
  <c r="G44" i="22" s="1"/>
  <c r="C44" i="21"/>
  <c r="G44" i="21" s="1"/>
  <c r="G42" i="21"/>
  <c r="C45" i="21"/>
  <c r="G45" i="21" s="1"/>
  <c r="F48" i="19"/>
  <c r="G48" i="19"/>
  <c r="F47" i="19"/>
  <c r="I23" i="1"/>
  <c r="H23" i="1"/>
  <c r="F42" i="19" l="1"/>
  <c r="J23" i="1"/>
  <c r="A27" i="1" s="1"/>
  <c r="F44" i="19" l="1"/>
  <c r="F45" i="19" s="1"/>
  <c r="F14" i="1"/>
  <c r="G47" i="19" l="1"/>
  <c r="E44" i="19"/>
  <c r="G42" i="19"/>
  <c r="K144" i="1"/>
  <c r="C44" i="19" l="1"/>
  <c r="C45" i="19"/>
  <c r="E45" i="19"/>
  <c r="G45" i="19" s="1"/>
  <c r="G44" i="19"/>
  <c r="K154" i="1"/>
  <c r="G41" i="1" l="1"/>
  <c r="F39" i="1" l="1"/>
  <c r="F46" i="1" s="1"/>
  <c r="F42" i="1"/>
  <c r="F43" i="1" l="1"/>
  <c r="F44" i="1"/>
  <c r="E43" i="1" l="1"/>
  <c r="E44" i="1"/>
  <c r="C43" i="1" l="1"/>
  <c r="G46" i="1"/>
  <c r="C44" i="1" l="1"/>
  <c r="G42" i="1"/>
  <c r="G43" i="1" l="1"/>
  <c r="G44" i="1"/>
</calcChain>
</file>

<file path=xl/sharedStrings.xml><?xml version="1.0" encoding="utf-8"?>
<sst xmlns="http://schemas.openxmlformats.org/spreadsheetml/2006/main" count="2395" uniqueCount="362">
  <si>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</si>
  <si>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</si>
  <si>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</si>
  <si>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</si>
  <si>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</si>
  <si>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</si>
  <si>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</si>
  <si>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</si>
  <si>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</si>
  <si>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</si>
  <si>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</si>
  <si>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</si>
  <si>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</si>
  <si>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</si>
  <si>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</si>
  <si>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</si>
  <si>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</si>
  <si>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</si>
  <si>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</si>
  <si>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</si>
  <si>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</si>
  <si>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</si>
  <si>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</si>
  <si>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Déplacement</t>
  </si>
  <si>
    <t>Enseignement</t>
  </si>
  <si>
    <r>
      <t xml:space="preserve">Traitement       </t>
    </r>
    <r>
      <rPr>
        <b/>
        <sz val="11"/>
        <color rgb="FFFF0000"/>
        <rFont val="Wingdings"/>
        <charset val="2"/>
      </rPr>
      <t/>
    </r>
  </si>
  <si>
    <t>TOTAL</t>
  </si>
  <si>
    <t>Le Directeur de l'établissement :</t>
  </si>
  <si>
    <t>AQU001 - CH/MR ANTONNE</t>
  </si>
  <si>
    <t>Favorable</t>
  </si>
  <si>
    <t>Adjoint Administratif</t>
  </si>
  <si>
    <t>AQU002 - EHPAD BEAUMONT/PERIGORD</t>
  </si>
  <si>
    <t>Défavorable</t>
  </si>
  <si>
    <t>Adjoint des Cadres Hospitalier</t>
  </si>
  <si>
    <t>AQU003 - CH BELVES</t>
  </si>
  <si>
    <t>Administratif statut local A</t>
  </si>
  <si>
    <t>AQU004 - CH BERGERAC</t>
  </si>
  <si>
    <t>Administratif statut local B</t>
  </si>
  <si>
    <t>AQU005 - EPAC BOURDEILLES</t>
  </si>
  <si>
    <t>Administratif statut local C</t>
  </si>
  <si>
    <t>AQU006 - EHPAD BRANTOME</t>
  </si>
  <si>
    <t>Catégorie A</t>
  </si>
  <si>
    <t>Agent Chef</t>
  </si>
  <si>
    <t>AQU007 - EHPAD LE BUGUE</t>
  </si>
  <si>
    <t>Catégorie B</t>
  </si>
  <si>
    <t>Agent de Maitrise</t>
  </si>
  <si>
    <t>AQU008 - EHPAD CADOUIN</t>
  </si>
  <si>
    <t>Catégorie C</t>
  </si>
  <si>
    <t>Agent d'Entretien</t>
  </si>
  <si>
    <t>AQU009 - EHPAD CARSAC</t>
  </si>
  <si>
    <t>Agent d'Entretien Qualifié</t>
  </si>
  <si>
    <t>AQU010 - CH DOMME</t>
  </si>
  <si>
    <t>Agent Service Hospitalier Qualifié</t>
  </si>
  <si>
    <t>AQU011 - CH EXCIDEUIL</t>
  </si>
  <si>
    <t>Oui (3 et infra 3)</t>
  </si>
  <si>
    <t>Agent Sce Mortuaire &amp; Désinfection</t>
  </si>
  <si>
    <t>AQU012 - EHPAD EYMET</t>
  </si>
  <si>
    <t>Non</t>
  </si>
  <si>
    <t>Aide Médico-Psychologique</t>
  </si>
  <si>
    <t>AQU013 - EHPAD HAUTEFORT</t>
  </si>
  <si>
    <t>Aide-Soignant</t>
  </si>
  <si>
    <t>AQU014 - EHPAD LA COQUILLE</t>
  </si>
  <si>
    <t>Analyste Programmeur</t>
  </si>
  <si>
    <t>AQU015 - EHPAD LALINDE</t>
  </si>
  <si>
    <t>Technique</t>
  </si>
  <si>
    <t>Animateur</t>
  </si>
  <si>
    <t>AQU016 - EHPAD MAREUIL SUR BELLE</t>
  </si>
  <si>
    <t>Logistique</t>
  </si>
  <si>
    <t>Apprenti</t>
  </si>
  <si>
    <t>AQU017 - CHIC RIBÉRAC DRONNE DOUBLE</t>
  </si>
  <si>
    <t>Administrative</t>
  </si>
  <si>
    <t>Assistant Médico-Administratif</t>
  </si>
  <si>
    <t>AQU018 - EHPAD MONPAZIER</t>
  </si>
  <si>
    <t>Autre</t>
  </si>
  <si>
    <t>Assistant Socio-Éducatif</t>
  </si>
  <si>
    <t>AQU019 - EHPAD MONTIGNAC</t>
  </si>
  <si>
    <t>Attaché Administration Hospitalière</t>
  </si>
  <si>
    <t>AQU020 - CH VAUCLAIRE</t>
  </si>
  <si>
    <t>Aumonier</t>
  </si>
  <si>
    <t>AQU021 - EHPAD MONTPON MENESTEROL</t>
  </si>
  <si>
    <t>Autres Grades</t>
  </si>
  <si>
    <t>AQU022 - EHPAD MUSSIDAN</t>
  </si>
  <si>
    <t>Auxiliaire Puériculture</t>
  </si>
  <si>
    <t>AQU023 - EHPAD NEUVIC</t>
  </si>
  <si>
    <t>Oui</t>
  </si>
  <si>
    <t>Cadre de Santé</t>
  </si>
  <si>
    <t>AQU024 - CH NONTRON</t>
  </si>
  <si>
    <t>Cadre Socio-Éducatif</t>
  </si>
  <si>
    <t>AQU025 - CH PERIGUEUX</t>
  </si>
  <si>
    <t>Chef de Projet</t>
  </si>
  <si>
    <t>AQU027 - EHPAD LA ROCHE CHALAIS</t>
  </si>
  <si>
    <t>Conducteur Ambulancier</t>
  </si>
  <si>
    <t>AQU028 - CH SAINT ASTIER</t>
  </si>
  <si>
    <t>Conducteur Automobile</t>
  </si>
  <si>
    <t>AQU030 - EHPAD SALIGNAC</t>
  </si>
  <si>
    <t>Centre d'accueil familial spécialisé</t>
  </si>
  <si>
    <t>Conseiller Éco Soc &amp; Famil.</t>
  </si>
  <si>
    <t>AQU031 - CH SARLAT</t>
  </si>
  <si>
    <t>Centre d'Action Médico Sociale Précoce</t>
  </si>
  <si>
    <t>Contrat Accompagnement ds l'Emploi</t>
  </si>
  <si>
    <t>AQU032 - EHPAD TERRASSON</t>
  </si>
  <si>
    <t>Centre de jour personnes âgées</t>
  </si>
  <si>
    <t>Contrat Emploi Consolidé</t>
  </si>
  <si>
    <t>AQU033 - EHPAD THIVIERS</t>
  </si>
  <si>
    <t>Centre rééducation professionnelle</t>
  </si>
  <si>
    <t>Contrat Unique d'Insertion</t>
  </si>
  <si>
    <t>AQU034 - FDE PERIGUEUX</t>
  </si>
  <si>
    <t>Centres médico-psycho-pédagogiques</t>
  </si>
  <si>
    <t>Dessinateur</t>
  </si>
  <si>
    <t>AQU035 - EHPAD AMBES</t>
  </si>
  <si>
    <t>EHPAD</t>
  </si>
  <si>
    <t>Diététicien</t>
  </si>
  <si>
    <t>AQU036 - CH D'ARCACHON LA TESTE</t>
  </si>
  <si>
    <t>Établissement pour enfants ou adolescents polyhandicapés</t>
  </si>
  <si>
    <t>Diététicien Cadre Santé</t>
  </si>
  <si>
    <t>AQU037 - CH BAZAS</t>
  </si>
  <si>
    <t>Foyer d'accueil médicalisé</t>
  </si>
  <si>
    <t>Éducateur Jeunes Enfants</t>
  </si>
  <si>
    <t>AQU038 - EHPAD BEGLES</t>
  </si>
  <si>
    <t>Éducateur Technique Spécialisé</t>
  </si>
  <si>
    <t>AQU039 - CH BLAYE</t>
  </si>
  <si>
    <t>Institut d'Education Motrice</t>
  </si>
  <si>
    <t>Ergothérapeute</t>
  </si>
  <si>
    <t>AQU040 - CHU BORDEAUX</t>
  </si>
  <si>
    <t>Institut Médico-Educatif</t>
  </si>
  <si>
    <t>Ergothérapeute Cadre de Santé</t>
  </si>
  <si>
    <t>AQU041 - CHS CHARLES PERRENS BORDEAUX</t>
  </si>
  <si>
    <t>Institut thérapeutique, éducatif et pédagogique</t>
  </si>
  <si>
    <t>Infirmier Anesthésiste</t>
  </si>
  <si>
    <t>AQU042 - EHPAD LE BOUSCAT</t>
  </si>
  <si>
    <t>Maison d'accueil spécialisée</t>
  </si>
  <si>
    <t>Infirmier Anesthésiste Cadre Santé</t>
  </si>
  <si>
    <t>AQU043 - CHS CADILLAC/GARONNE</t>
  </si>
  <si>
    <t>Service d'accompagnement médico-social pour adultes handicapés</t>
  </si>
  <si>
    <t>Infirmier Bloc Opératoire</t>
  </si>
  <si>
    <t>AQU044 - EHPAD CASTELNAU DE MEDOC</t>
  </si>
  <si>
    <t>Services d’Education Spéciale et de Soins A Domicile</t>
  </si>
  <si>
    <t>Infirmier Bloc Opératoire Cadre Santé</t>
  </si>
  <si>
    <t>AQU045 - EHPAD CASTILLON LA BATAILLE</t>
  </si>
  <si>
    <t>Services de soins infirmiers à domicile</t>
  </si>
  <si>
    <t>Infirmier Cadre de Santé</t>
  </si>
  <si>
    <t>AQU046 - EHPAD CESTAS</t>
  </si>
  <si>
    <t>Services polyvalents d’aide et de soins à domicile</t>
  </si>
  <si>
    <t>Infirmier Catégorie B</t>
  </si>
  <si>
    <t>AQU047 - EHPAD COUTRAS</t>
  </si>
  <si>
    <t>Unité d'Evaluation de Réentrainement et d'Orientation Sociale et Professionnelle</t>
  </si>
  <si>
    <t>Infirmier Soins Généraux Catégorie A</t>
  </si>
  <si>
    <t>AQU048 - EHPAD CREON</t>
  </si>
  <si>
    <t>Ingénieur Général Hospitalier</t>
  </si>
  <si>
    <t>AQU049 - CDEF EYSINES</t>
  </si>
  <si>
    <t>Ingénieur Hospitalier</t>
  </si>
  <si>
    <t>AQU050 - CHI SUD GIRONDE LA REOLE</t>
  </si>
  <si>
    <t>Ingénieur Informatique</t>
  </si>
  <si>
    <t>AQU051 - CH LIBOURNE</t>
  </si>
  <si>
    <t>Ingénieur Statut Local</t>
  </si>
  <si>
    <t>AQU052 - CH MONSEGUR</t>
  </si>
  <si>
    <t>Ingénieur Système</t>
  </si>
  <si>
    <t>AQU053 - EHPAD PESSAC</t>
  </si>
  <si>
    <t>Maitre Ouvrier</t>
  </si>
  <si>
    <t>AQU054 - CLS/EHPAD PODENSAC</t>
  </si>
  <si>
    <t>Manipulateur Électroradio</t>
  </si>
  <si>
    <t>AQU056 - EHPAD SAINT ANDRE DE CUBZAC</t>
  </si>
  <si>
    <t>Manipulateur Électroradio Cadre Santé</t>
  </si>
  <si>
    <t>AQU057 - CH SAINTE FOY LA GRANDE</t>
  </si>
  <si>
    <t>AQU058 - EHPAD SAINT MACAIRE</t>
  </si>
  <si>
    <t>AQU059 - EHPAD SOULAC SUR MER</t>
  </si>
  <si>
    <t>Médecin du Travail</t>
  </si>
  <si>
    <t>AQU060 - EHPAD TALENCE</t>
  </si>
  <si>
    <t>Moniteur Atelier</t>
  </si>
  <si>
    <t>AQU061 - EHPAD VERTHEUIL MEDOC</t>
  </si>
  <si>
    <t>Moniteur École de Cadre de Santé</t>
  </si>
  <si>
    <t>AQU063 - EHPAD BISCARROSSE</t>
  </si>
  <si>
    <t>Moniteur École de Cadre Sage-Femme</t>
  </si>
  <si>
    <t>AQU065 - EHPAD CAPBRETON</t>
  </si>
  <si>
    <t>Moniteur Éducateur</t>
  </si>
  <si>
    <t>AQU066 - CH DAX</t>
  </si>
  <si>
    <t>Orthophoniste Cadre de Santé</t>
  </si>
  <si>
    <t>AQU067 - EHPAD GABARRET</t>
  </si>
  <si>
    <t>Orthoponiste</t>
  </si>
  <si>
    <t>AQU068 - EHPAD GEAUNE</t>
  </si>
  <si>
    <t>Orthoptiste</t>
  </si>
  <si>
    <t>AQU071 - EHPAD LUXEY</t>
  </si>
  <si>
    <t>Orthoptiste Cadre de Santé</t>
  </si>
  <si>
    <t>AQU072 - CH MONT DE MARSAN</t>
  </si>
  <si>
    <t>Ouvrier Professionnel Qualifié</t>
  </si>
  <si>
    <t>Pédicure Podologue</t>
  </si>
  <si>
    <t>AQU075 - EHPAD MUGRON</t>
  </si>
  <si>
    <t>Pédicure Podologue Cadre de Santé</t>
  </si>
  <si>
    <t>AQU076 - EHPAD PEYREHORADE</t>
  </si>
  <si>
    <t>Préparateur Pharmacie</t>
  </si>
  <si>
    <t>AQU077 - EHPAD PONTONX SUR ADOUR</t>
  </si>
  <si>
    <t>Préparateur Pharmacie Cadre de Santé</t>
  </si>
  <si>
    <t>AQU078 - EHPAD ROQUEFORT LABASTIDE</t>
  </si>
  <si>
    <t>Programmeur</t>
  </si>
  <si>
    <t>AQU079 - EHPAD SAINT MARTIN DE SEIGNANX</t>
  </si>
  <si>
    <t>Psychologue</t>
  </si>
  <si>
    <t>AQU080 - CH SAINT SEVER</t>
  </si>
  <si>
    <t>Psychomotricien</t>
  </si>
  <si>
    <t>AQU083 - EHPAD TARTAS</t>
  </si>
  <si>
    <t>Psychomotricien Cadre de Santé</t>
  </si>
  <si>
    <t>AQU084 - EHPAD VILLENEUVE DE MARSAN</t>
  </si>
  <si>
    <t>Puéricultrice</t>
  </si>
  <si>
    <t>AQU085 - FDE MONT DE MARSAN</t>
  </si>
  <si>
    <t>Puéricultrice Cadre de Santé</t>
  </si>
  <si>
    <t>CAP, BEP (Niveau 3)</t>
  </si>
  <si>
    <t>AQU086 - CH AGEN</t>
  </si>
  <si>
    <t>Responsable Études</t>
  </si>
  <si>
    <t>AQU087 - EHPAD AIGUILLON</t>
  </si>
  <si>
    <t>Responsable Exploitation</t>
  </si>
  <si>
    <t>BAC+2, BTS, DUT (Niveau 5)</t>
  </si>
  <si>
    <t>AQU088 - EHPAD CANCON</t>
  </si>
  <si>
    <t>Responsable Informatique</t>
  </si>
  <si>
    <t>AQU089 - EHPAD CASSENEUIL</t>
  </si>
  <si>
    <t>Responsable Système</t>
  </si>
  <si>
    <t>AQU090 - CH CASTELJALOUX</t>
  </si>
  <si>
    <t>Sage-Femme</t>
  </si>
  <si>
    <t>AQU091 - EHPAD CASTELMORON SUR LOT</t>
  </si>
  <si>
    <t>AQU092 - EHPAD CASTILLONNES</t>
  </si>
  <si>
    <t>Sage-Femme Cadre de santé</t>
  </si>
  <si>
    <t>AQU093 - EHPAD CLAIRAC</t>
  </si>
  <si>
    <t>Technicien de Réseau</t>
  </si>
  <si>
    <t>AQU094 - EHPAD DAMAZAN</t>
  </si>
  <si>
    <t>Technicien Hospitalier</t>
  </si>
  <si>
    <t>AQU095 - EHPAD FEUGAROLLES</t>
  </si>
  <si>
    <t>Technicien Laboratoire</t>
  </si>
  <si>
    <t>AQU096 - CH FUMEL</t>
  </si>
  <si>
    <t>Technicien Laboratoire Cadre de Santé</t>
  </si>
  <si>
    <t>AQU097 - CH MARMANDE</t>
  </si>
  <si>
    <t>Technicien Maintenance</t>
  </si>
  <si>
    <t>AQU098 - EHPAD MAS D'AGENAIS</t>
  </si>
  <si>
    <t>Technicien Supérieur Hospitalier</t>
  </si>
  <si>
    <t>AQU100 - EHPAD MEZIN</t>
  </si>
  <si>
    <t>AQU101 - EHPAD MIRAMONT DE GUYENNE</t>
  </si>
  <si>
    <t>AQU102 - FOYER MONCLAR D'AGENAIS</t>
  </si>
  <si>
    <t>AQU103 - EHPAD MONFLANQUIN</t>
  </si>
  <si>
    <t>AQU105 - CH PENNE D'AGENAIS</t>
  </si>
  <si>
    <t>AQU106 - CH LA CANDELIE</t>
  </si>
  <si>
    <t>AQU107 - EHPAD PORT SAINTE MARIE</t>
  </si>
  <si>
    <t>AQU108 - EHPAD SAINTE LIVRADE SUR LOT</t>
  </si>
  <si>
    <t>AQU109 - EHPAD SOS EN ALBRET</t>
  </si>
  <si>
    <t>AQU111 - EHPAD VERTEUIL D'AGENAIS</t>
  </si>
  <si>
    <t>AQU112 - CH VILLENEUVE SUR LOT</t>
  </si>
  <si>
    <t>AQU113 - EHPAD VILLEREAL</t>
  </si>
  <si>
    <t>AQU114 - FDE PONT DU CASSE</t>
  </si>
  <si>
    <t>AQU115 - CH COTE BASQUE BAYONNE</t>
  </si>
  <si>
    <t>AQU116 - EHPAD GARLIN</t>
  </si>
  <si>
    <t>AQU117 - EHPAD HASPARREN</t>
  </si>
  <si>
    <t>AQU118 - CH MAULEON SOULE</t>
  </si>
  <si>
    <t>AQU119 - EHPAD MONEIN</t>
  </si>
  <si>
    <t>AQU120 - CH OLORON SAINTE MARIE</t>
  </si>
  <si>
    <t>AQU121 - CH ORTHEZ</t>
  </si>
  <si>
    <t>AQU122 - CH PAU</t>
  </si>
  <si>
    <t>AQU123 - CHS PYRENEES PAU</t>
  </si>
  <si>
    <t>AQU124 - CENTRE GERONTOLOGIQUE PONTACQ-NAY-JURANCON</t>
  </si>
  <si>
    <t>AQU125 - EHPAD SALIES DE BEARN</t>
  </si>
  <si>
    <t>AQU126 - EHPAD SARE</t>
  </si>
  <si>
    <t>AQU127 - CDEF PAU</t>
  </si>
  <si>
    <t>AQU128 - MECS CASTILLON TARNOS</t>
  </si>
  <si>
    <t>AQU130 - IME COUTRAS</t>
  </si>
  <si>
    <t>AQU133 - FONDATION DE SELVES SARLAT</t>
  </si>
  <si>
    <t>AQU135 - CMPP MONT DE MARSAN</t>
  </si>
  <si>
    <t>AQU136 - EHPAD SAINT JEAN PIED DE PORT</t>
  </si>
  <si>
    <t>AQU137 - MECS LIBOURNE</t>
  </si>
  <si>
    <t>AQU138 - CTRE MAT. MONT DE MARSAN</t>
  </si>
  <si>
    <t>AQU139 - IME MONT DE MARSAN</t>
  </si>
  <si>
    <t>AQU140 - IME MIMIZAN</t>
  </si>
  <si>
    <t>AQU141 - EHPAD PUYMIROL</t>
  </si>
  <si>
    <t>AQU142 - ITEP  AILHAUD-CASTELET BOULAZAC</t>
  </si>
  <si>
    <t>AQU144 - ETS PUB DEP CLAIRVIVRE</t>
  </si>
  <si>
    <t>AQU145 - CCAS BORDEAUX</t>
  </si>
  <si>
    <t>AQU146 - EHPAD VILLEFRANCHE DU PERIGORD</t>
  </si>
  <si>
    <t>AQU147 - EHPAD TOURNON D'AGENAIS</t>
  </si>
  <si>
    <t>AQU148 - EHPAD PRECHAC</t>
  </si>
  <si>
    <t>AQU151 - GCS - SI DE LOT &amp; GARONNE</t>
  </si>
  <si>
    <t>AQU153 - EHPAD SAINT CYPRIEN</t>
  </si>
  <si>
    <t>AQU154 - MAS SAINT PAUL LES DAX</t>
  </si>
  <si>
    <t>AQU155 - EHPAD COULOUNIEIX-CHAMIERS</t>
  </si>
  <si>
    <t>AQU156 - EHPAD LANOUAILLE</t>
  </si>
  <si>
    <t>AQU157 - CH SAINT PALAIS</t>
  </si>
  <si>
    <t>AQU158 - EHPAD LA BOURDETTE</t>
  </si>
  <si>
    <t>AQU159 - EHPAD ARTHEZ DE BEARN</t>
  </si>
  <si>
    <t>Avis CTE :</t>
  </si>
  <si>
    <t>Financement Crédits Plan Établissement + fonds mutualisés</t>
  </si>
  <si>
    <t>Financement demandé sur les fonds mutualisés ANFH</t>
  </si>
  <si>
    <t>Coût de l'action de formation par nature de dépense</t>
  </si>
  <si>
    <t>NATURE DE LA DEMANDE</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</si>
  <si>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</si>
  <si>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</si>
  <si>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</si>
  <si>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</si>
  <si>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</si>
  <si>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</si>
  <si>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</si>
  <si>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</si>
  <si>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</si>
  <si>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</si>
  <si>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</si>
  <si>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r>
      <t xml:space="preserve">AGENT - </t>
    </r>
    <r>
      <rPr>
        <b/>
        <sz val="24"/>
        <rFont val="Futura Lt BT"/>
        <family val="2"/>
      </rPr>
      <t>Joindre le dernier bulletin de salaire</t>
    </r>
  </si>
  <si>
    <t>N° FINESS de la struture :</t>
  </si>
  <si>
    <r>
      <t xml:space="preserve">ACTION DE FORMATION - </t>
    </r>
    <r>
      <rPr>
        <b/>
        <sz val="24"/>
        <rFont val="Futura Lt BT"/>
        <family val="2"/>
      </rPr>
      <t>Joindre la fiche de formation (RNCP, CNCP)</t>
    </r>
  </si>
  <si>
    <t>Cachet de l'Établissement</t>
  </si>
  <si>
    <t xml:space="preserve">Fait à : </t>
  </si>
  <si>
    <t>Le,</t>
  </si>
  <si>
    <t>Nom du Signataire :</t>
  </si>
  <si>
    <t xml:space="preserve">Signature  </t>
  </si>
  <si>
    <t>Cofinancement</t>
  </si>
  <si>
    <t>obligatoire</t>
  </si>
  <si>
    <t>Panel 1 : établissement de plus de 1 000 agents</t>
  </si>
  <si>
    <t>Panel 2 : établissement de 300 à 1 000 agents</t>
  </si>
  <si>
    <t>Panel 3 : établissement de moins de 300 agents</t>
  </si>
  <si>
    <t xml:space="preserve"> </t>
  </si>
  <si>
    <t>Grade  :</t>
  </si>
  <si>
    <r>
      <t xml:space="preserve">Organisme </t>
    </r>
    <r>
      <rPr>
        <b/>
        <sz val="18"/>
        <rFont val="Futura Lt BT"/>
        <family val="2"/>
      </rPr>
      <t>(Joindre la convention de formation, le calendrier, le devis) :</t>
    </r>
  </si>
  <si>
    <t>Inaptitude</t>
  </si>
  <si>
    <t>Préparation aux concours et examens</t>
  </si>
  <si>
    <t>Socle de connaissance</t>
  </si>
  <si>
    <t>Formation diplômante</t>
  </si>
  <si>
    <t>n°</t>
  </si>
  <si>
    <t>Priorité :</t>
  </si>
  <si>
    <t>Formation certifiante</t>
  </si>
  <si>
    <r>
      <t>Code "</t>
    </r>
    <r>
      <rPr>
        <b/>
        <sz val="18"/>
        <color rgb="FF00B050"/>
        <rFont val="Futura Lt BT"/>
      </rPr>
      <t>ACTIVE</t>
    </r>
    <r>
      <rPr>
        <b/>
        <sz val="18"/>
        <color theme="8" tint="-0.249977111117893"/>
        <rFont val="Futura Lt BT"/>
        <family val="2"/>
      </rPr>
      <t>" RNCP :</t>
    </r>
  </si>
  <si>
    <r>
      <t xml:space="preserve">Financement </t>
    </r>
    <r>
      <rPr>
        <b/>
        <sz val="17"/>
        <color rgb="FFFF0000"/>
        <rFont val="Futura Lt BT"/>
        <family val="2"/>
      </rPr>
      <t>obligatoire</t>
    </r>
    <r>
      <rPr>
        <b/>
        <sz val="17"/>
        <color theme="8" tint="-0.249977111117893"/>
        <rFont val="Futura Lt BT"/>
        <family val="2"/>
      </rPr>
      <t xml:space="preserve"> sur les crédits Plan Établissement </t>
    </r>
  </si>
  <si>
    <r>
      <t xml:space="preserve">Financement </t>
    </r>
    <r>
      <rPr>
        <b/>
        <sz val="17"/>
        <color rgb="FFFF0000"/>
        <rFont val="Futura Lt BT"/>
        <family val="2"/>
      </rPr>
      <t>volontaire</t>
    </r>
    <r>
      <rPr>
        <b/>
        <sz val="17"/>
        <color theme="8" tint="-0.249977111117893"/>
        <rFont val="Futura Lt BT"/>
        <family val="2"/>
      </rPr>
      <t xml:space="preserve"> sur les crédits Plan Établissement </t>
    </r>
  </si>
  <si>
    <t>Masseur Kinésithérapeute</t>
  </si>
  <si>
    <t>Masseur Kinésithérapeute Cadre Santé</t>
  </si>
  <si>
    <r>
      <t>N° INSEE</t>
    </r>
    <r>
      <rPr>
        <b/>
        <sz val="14"/>
        <color theme="8" tint="-0.249977111117893"/>
        <rFont val="Futura Lt BT"/>
      </rPr>
      <t xml:space="preserve"> (SS)</t>
    </r>
  </si>
  <si>
    <t>FINANCEMENT : MODALITÉ DE PRISE EN CHARGE</t>
  </si>
  <si>
    <t>ASSISTANT DE SOINS EN GÉRONTOLOGIE (ASG)</t>
  </si>
  <si>
    <t>FORMATION CERTIFIANTE</t>
  </si>
  <si>
    <t>Code RNCP de la formation (à renseigner obligatoirement) :</t>
  </si>
  <si>
    <t>Soins</t>
  </si>
  <si>
    <t>Assistant Service Social</t>
  </si>
  <si>
    <t>Ouvrier Principal</t>
  </si>
  <si>
    <t>Éducateur Spécialisé</t>
  </si>
  <si>
    <t>Préparateur en Pharmacie Hospitalière</t>
  </si>
  <si>
    <t>Infirmier</t>
  </si>
  <si>
    <t>Autres Grades Catégorie A</t>
  </si>
  <si>
    <t>Autres Grades Catégorie B</t>
  </si>
  <si>
    <t>Autres Grades Catégorie C</t>
  </si>
  <si>
    <r>
      <t>Code "</t>
    </r>
    <r>
      <rPr>
        <b/>
        <sz val="18"/>
        <color rgb="FF00B050"/>
        <rFont val="Futura Lt BT"/>
      </rPr>
      <t>ACTIVE</t>
    </r>
    <r>
      <rPr>
        <b/>
        <sz val="18"/>
        <color theme="8" tint="-0.249977111117893"/>
        <rFont val="Futura Lt BT"/>
      </rPr>
      <t>" RS  :</t>
    </r>
  </si>
  <si>
    <t>Bas niveau qualification :</t>
  </si>
  <si>
    <t>FORMATION DIPLOMANTE</t>
  </si>
  <si>
    <t>FORMATION PREPARATION AUX CONCOURS</t>
  </si>
  <si>
    <t>FORMATION SOCLE DE CONNAISSANCE</t>
  </si>
  <si>
    <t xml:space="preserve"> Signature de l'agent</t>
  </si>
  <si>
    <t>La demande se fait à l’initiative de l’agent selon les modalités définies par l’employeur. l'agent doit recueillir l’accord préalable de son employeur pour mobiliser son CPF.
Cette autorisation est la condition indispensable au financement de sa formation. L'agent atteste mobiliser son Compte Personnel de Formation pour suivre cette action de formation.</t>
  </si>
  <si>
    <t>FORMATION AFIN DE PRÉVENIR L'INAPTITUDE</t>
  </si>
  <si>
    <t>Nombre d'heures totales mobilisées au titre du CPF pour l'année 2024 :</t>
  </si>
  <si>
    <r>
      <t xml:space="preserve">DEMANDE DE PRISE EN CHARGE 2024 - FORMATIONS CORRESPONDANT AUX
PRIORITES DU COMPTE PERSONNEL DE FORMATION
</t>
    </r>
    <r>
      <rPr>
        <b/>
        <sz val="24"/>
        <color theme="0"/>
        <rFont val="Futura Lt BT"/>
      </rPr>
      <t>Mobilisation obligatoire du CPF
Examen des demandes de financement "au fil de l’eau"</t>
    </r>
  </si>
  <si>
    <t>Accompagnant Éducatif et Social</t>
  </si>
  <si>
    <t>Choisir :</t>
  </si>
  <si>
    <t>Oui, signataire d'une convention</t>
  </si>
  <si>
    <t>Non, aucun conventionnement</t>
  </si>
  <si>
    <r>
      <t xml:space="preserve">DEMANDE DE PRISE EN CHARGE 2024 - FORMATIONS CORRESPONDANT AUX
PRIORITES DU COMPTE PERSONNEL DE FORMATION
</t>
    </r>
    <r>
      <rPr>
        <b/>
        <sz val="24"/>
        <color theme="0"/>
        <rFont val="Futura Lt BT"/>
      </rPr>
      <t>Mobilisation obligatoire du CPF
A retourner exclusivement à aquitaine@anfh.fr avant le 24/05/2024</t>
    </r>
  </si>
  <si>
    <t>ACTION DE FORMATION (Joindre la convention de formation, le calendrier, le devis)</t>
  </si>
  <si>
    <r>
      <t>Nom de l'organisme</t>
    </r>
    <r>
      <rPr>
        <b/>
        <sz val="14"/>
        <color theme="8" tint="-0.249977111117893"/>
        <rFont val="Futura Lt BT"/>
      </rPr>
      <t xml:space="preserve"> </t>
    </r>
    <r>
      <rPr>
        <b/>
        <sz val="18"/>
        <color theme="8" tint="-0.249977111117893"/>
        <rFont val="Futura Lt BT"/>
      </rPr>
      <t>:</t>
    </r>
  </si>
  <si>
    <r>
      <t>Organisme</t>
    </r>
    <r>
      <rPr>
        <b/>
        <sz val="18"/>
        <rFont val="Futura Lt BT"/>
        <family val="2"/>
      </rPr>
      <t xml:space="preserve"> :</t>
    </r>
  </si>
  <si>
    <r>
      <t xml:space="preserve">ACTION DE FORMATION - </t>
    </r>
    <r>
      <rPr>
        <b/>
        <sz val="24"/>
        <rFont val="Futura Lt BT"/>
        <family val="2"/>
      </rPr>
      <t>Joindre la convention de formation, le calendrier, le devis)</t>
    </r>
  </si>
  <si>
    <r>
      <t xml:space="preserve">ACTION DE FORMATION - </t>
    </r>
    <r>
      <rPr>
        <b/>
        <sz val="24"/>
        <rFont val="Futura Lt BT"/>
        <family val="2"/>
      </rPr>
      <t>Joindre la convention de formation, le calendrier, le devis</t>
    </r>
  </si>
  <si>
    <t>Organisme :</t>
  </si>
  <si>
    <r>
      <t xml:space="preserve">Organisme </t>
    </r>
    <r>
      <rPr>
        <b/>
        <sz val="18"/>
        <rFont val="Futura Lt BT"/>
        <family val="2"/>
      </rPr>
      <t>:</t>
    </r>
  </si>
  <si>
    <r>
      <t xml:space="preserve">ACTION DE FORMATION - </t>
    </r>
    <r>
      <rPr>
        <b/>
        <sz val="24"/>
        <rFont val="Futura Lt BT"/>
        <family val="2"/>
      </rPr>
      <t>(Joindre la convention de formation, le calendrier, le devis)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</si>
</sst>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164" formatCode="[$-40C]d\ mmmm\ yyyy;@"/>
    <numFmt numFmtId="165" formatCode="[$-40C]d\-mmm\-yy;@"/>
    <numFmt numFmtId="166" formatCode="##&quot; &quot;##&quot; &quot;#####&quot; &quot;##"/>
    <numFmt numFmtId="167" formatCode="###&quot; &quot;###&quot; &quot;###&quot; &quot;#####"/>
    <numFmt numFmtId="168" formatCode="[&gt;=3000000000000]#&quot; &quot;##&quot; &quot;##&quot; &quot;##&quot; &quot;###&quot; &quot;###&quot; | &quot;##;#&quot; &quot;##&quot; &quot;##&quot; &quot;##&quot; &quot;###&quot; &quot;###"/>
  </numFmts>
  <fonts count="71"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8" tint="-0.249977111117893"/>
      <name val="Futura Lt BT"/>
      <family val="2"/>
    </font>
    <font>
      <b/>
      <sz val="18"/>
      <color theme="4" tint="-0.499984740745262"/>
      <name val="Futura Lt BT"/>
      <family val="2"/>
    </font>
    <font>
      <sz val="18"/>
      <color theme="4" tint="-0.499984740745262"/>
      <name val="Arial"/>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24"/>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sz val="12"/>
      <color theme="0"/>
      <name val="Arial"/>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16"/>
      <name val="Arial"/>
      <family val="2"/>
    </font>
    <font>
      <sz val="11"/>
      <color theme="1"/>
      <name val="Calibri"/>
      <family val="2"/>
      <scheme val="minor"/>
    </font>
    <font>
      <sz val="18"/>
      <color theme="1"/>
      <name val="Futura Lt BT"/>
      <family val="2"/>
    </font>
    <font>
      <sz val="11"/>
      <color rgb="FFFF0000"/>
      <name val="Arial"/>
      <family val="2"/>
    </font>
    <font>
      <sz val="10"/>
      <name val="Arial"/>
      <family val="2"/>
    </font>
    <font>
      <sz val="10"/>
      <name val="Futura Lt BT"/>
      <family val="2"/>
    </font>
    <font>
      <sz val="14"/>
      <name val="Arial"/>
      <family val="2"/>
    </font>
    <font>
      <sz val="12"/>
      <name val="Arial"/>
      <family val="2"/>
    </font>
    <font>
      <sz val="11"/>
      <name val="Calibri"/>
      <family val="2"/>
      <scheme val="minor"/>
    </font>
    <font>
      <b/>
      <sz val="11"/>
      <name val="Futura Lt BT"/>
      <family val="2"/>
    </font>
    <font>
      <sz val="16"/>
      <name val="Arial"/>
      <family val="2"/>
    </font>
    <font>
      <sz val="18"/>
      <color theme="8" tint="-0.249977111117893"/>
      <name val="Futura Lt BT"/>
      <family val="2"/>
    </font>
    <font>
      <u/>
      <sz val="18"/>
      <color theme="8" tint="-0.249977111117893"/>
      <name val="Futura Lt BT"/>
      <family val="2"/>
    </font>
    <font>
      <sz val="24"/>
      <name val="Arial"/>
      <family val="2"/>
    </font>
    <font>
      <b/>
      <sz val="24"/>
      <name val="Futura Lt BT"/>
    </font>
    <font>
      <b/>
      <sz val="24"/>
      <color theme="0"/>
      <name val="Futura Lt BT"/>
    </font>
    <font>
      <b/>
      <sz val="18"/>
      <color rgb="FF00B050"/>
      <name val="Futura Lt BT"/>
    </font>
    <font>
      <b/>
      <sz val="17"/>
      <color rgb="FFFF0000"/>
      <name val="Futura Lt BT"/>
      <family val="2"/>
    </font>
    <font>
      <b/>
      <sz val="14"/>
      <color theme="4" tint="-0.499984740745262"/>
      <name val="Futura Lt BT"/>
      <family val="2"/>
    </font>
    <font>
      <b/>
      <sz val="14"/>
      <color theme="8" tint="-0.249977111117893"/>
      <name val="Futura Lt BT"/>
    </font>
    <font>
      <sz val="11"/>
      <color theme="0"/>
      <name val="Calibri"/>
      <family val="2"/>
      <scheme val="minor"/>
    </font>
    <font>
      <b/>
      <sz val="16"/>
      <color theme="0"/>
      <name val="Futura Lt BT"/>
      <family val="2"/>
    </font>
    <font>
      <sz val="11"/>
      <color theme="0"/>
      <name val="Futura Lt BT"/>
      <family val="2"/>
    </font>
    <font>
      <sz val="10"/>
      <color theme="0"/>
      <name val="Futura Lt BT"/>
      <family val="2"/>
    </font>
    <font>
      <b/>
      <sz val="11"/>
      <color theme="0"/>
      <name val="Futura Lt BT"/>
      <family val="2"/>
    </font>
    <font>
      <b/>
      <sz val="18"/>
      <color theme="8" tint="-0.249977111117893"/>
      <name val="Futura Lt BT"/>
    </font>
    <font>
      <b/>
      <sz val="14"/>
      <color theme="4" tint="-0.499984740745262"/>
      <name val="Arial"/>
      <family val="2"/>
    </font>
    <font>
      <sz val="11"/>
      <color theme="4" tint="0.59999389629810485"/>
      <name val="Arial"/>
      <family val="2"/>
    </font>
    <font>
      <sz val="21"/>
      <color rgb="FF2C3E50"/>
      <name val="Arial"/>
      <family val="2"/>
    </font>
    <font>
      <b/>
      <sz val="16"/>
      <color rgb="FFFF0000"/>
      <name val="Futura Lt BT"/>
      <family val="2"/>
    </font>
    <font>
      <sz val="12"/>
      <color rgb="FFFF0000"/>
      <name val="Arial"/>
      <family val="2"/>
    </font>
    <font>
      <sz val="24"/>
      <color rgb="FFFF0000"/>
      <name val="Arial"/>
      <family val="2"/>
    </font>
    <font>
      <sz val="16"/>
      <color rgb="FFFF0000"/>
      <name val="Arial"/>
      <family val="2"/>
    </font>
    <font>
      <sz val="14"/>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1">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style="medium">
        <color rgb="FF002060"/>
      </bottom>
      <diagonal/>
    </border>
    <border>
      <left/>
      <right style="medium">
        <color rgb="FF002060"/>
      </right>
      <top/>
      <bottom/>
      <diagonal/>
    </border>
    <border>
      <left/>
      <right/>
      <top style="medium">
        <color rgb="FF002060"/>
      </top>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4">
    <xf numFmtId="0" fontId="0" fillId="0" borderId="0"/>
    <xf numFmtId="0" fontId="5" fillId="0" borderId="0" applyNumberFormat="0" applyFill="0" applyBorder="0" applyAlignment="0" applyProtection="0"/>
    <xf numFmtId="0" fontId="38" fillId="0" borderId="0"/>
    <xf numFmtId="0" fontId="41" fillId="0" borderId="0"/>
  </cellStyleXfs>
  <cellXfs count="235">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left" vertical="center"/>
    </xf>
    <xf numFmtId="0" fontId="20" fillId="0" borderId="0" xfId="0" applyFont="1"/>
    <xf numFmtId="0" fontId="13"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15" fillId="0" borderId="0" xfId="0" applyFont="1" applyAlignment="1">
      <alignment vertical="top"/>
    </xf>
    <xf numFmtId="0" fontId="3" fillId="0" borderId="1" xfId="0" applyFont="1" applyBorder="1" applyAlignment="1">
      <alignment vertical="center"/>
    </xf>
    <xf numFmtId="0" fontId="15"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1" fillId="0" borderId="0" xfId="0" applyFont="1" applyAlignment="1">
      <alignment horizontal="left" vertical="center"/>
    </xf>
    <xf numFmtId="0" fontId="22" fillId="2" borderId="0" xfId="0" applyFont="1" applyFill="1" applyAlignment="1">
      <alignment horizontal="left" vertical="center"/>
    </xf>
    <xf numFmtId="0" fontId="8" fillId="0" borderId="0" xfId="0" applyFont="1"/>
    <xf numFmtId="0" fontId="14" fillId="0" borderId="0" xfId="0" applyFont="1" applyAlignment="1">
      <alignment vertical="center" wrapText="1"/>
    </xf>
    <xf numFmtId="0" fontId="15" fillId="0" borderId="0" xfId="0" applyFont="1" applyAlignment="1">
      <alignment horizontal="right" vertical="center"/>
    </xf>
    <xf numFmtId="0" fontId="12" fillId="0" borderId="0" xfId="0" applyFont="1" applyAlignment="1">
      <alignment horizontal="left" vertical="center"/>
    </xf>
    <xf numFmtId="0" fontId="20" fillId="0" borderId="0" xfId="0" applyFont="1" applyAlignment="1">
      <alignment horizontal="left" vertical="center"/>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164" fontId="15" fillId="0" borderId="0" xfId="0" applyNumberFormat="1" applyFont="1" applyAlignment="1">
      <alignment vertical="top"/>
    </xf>
    <xf numFmtId="0" fontId="15" fillId="0" borderId="0" xfId="0" applyFont="1" applyAlignment="1">
      <alignment horizontal="right" vertical="top"/>
    </xf>
    <xf numFmtId="14" fontId="15" fillId="0" borderId="0" xfId="0" applyNumberFormat="1" applyFont="1" applyAlignment="1">
      <alignment horizontal="right" vertical="center"/>
    </xf>
    <xf numFmtId="0" fontId="31" fillId="0" borderId="0" xfId="0" applyFont="1"/>
    <xf numFmtId="0" fontId="32" fillId="0" borderId="0" xfId="0" applyFont="1" applyAlignment="1">
      <alignment horizontal="left" vertical="center"/>
    </xf>
    <xf numFmtId="0" fontId="10" fillId="2" borderId="0" xfId="0" applyFont="1" applyFill="1"/>
    <xf numFmtId="0" fontId="33" fillId="2" borderId="0" xfId="0" applyFont="1" applyFill="1"/>
    <xf numFmtId="0" fontId="34" fillId="0" borderId="0" xfId="0" applyFont="1"/>
    <xf numFmtId="0" fontId="33" fillId="2" borderId="0" xfId="0" applyFont="1" applyFill="1" applyAlignment="1">
      <alignment vertical="center"/>
    </xf>
    <xf numFmtId="0" fontId="10" fillId="2" borderId="0" xfId="0" applyFont="1" applyFill="1" applyAlignment="1">
      <alignment vertical="center"/>
    </xf>
    <xf numFmtId="0" fontId="31" fillId="2" borderId="0" xfId="0" applyFont="1" applyFill="1" applyAlignment="1">
      <alignment vertical="center"/>
    </xf>
    <xf numFmtId="0" fontId="31" fillId="0" borderId="0" xfId="0" applyFont="1" applyAlignment="1">
      <alignment horizontal="left" vertical="center"/>
    </xf>
    <xf numFmtId="0" fontId="34" fillId="0" borderId="0" xfId="0" applyFont="1" applyAlignment="1">
      <alignment vertical="center"/>
    </xf>
    <xf numFmtId="0" fontId="32" fillId="2" borderId="0" xfId="0" applyFont="1" applyFill="1" applyAlignment="1">
      <alignment horizontal="left" vertical="center"/>
    </xf>
    <xf numFmtId="0" fontId="33" fillId="0" borderId="0" xfId="0" applyFont="1" applyAlignment="1">
      <alignment vertical="center"/>
    </xf>
    <xf numFmtId="0" fontId="10" fillId="0" borderId="0" xfId="0" applyFont="1" applyAlignment="1">
      <alignment vertical="center"/>
    </xf>
    <xf numFmtId="0" fontId="35" fillId="0" borderId="0" xfId="0" applyFont="1" applyAlignment="1">
      <alignment vertical="center"/>
    </xf>
    <xf numFmtId="0" fontId="9" fillId="2" borderId="0" xfId="0" applyFont="1" applyFill="1" applyAlignment="1">
      <alignment vertical="center"/>
    </xf>
    <xf numFmtId="0" fontId="9" fillId="0" borderId="0" xfId="0" applyFont="1" applyAlignment="1">
      <alignment vertical="center"/>
    </xf>
    <xf numFmtId="0" fontId="37" fillId="0" borderId="0" xfId="0" applyFont="1" applyAlignment="1">
      <alignment horizontal="center" vertical="center" wrapText="1"/>
    </xf>
    <xf numFmtId="0" fontId="14" fillId="0" borderId="0" xfId="2" applyFont="1"/>
    <xf numFmtId="0" fontId="12" fillId="0" borderId="0" xfId="0" applyFont="1" applyAlignment="1" applyProtection="1">
      <alignment vertical="center"/>
      <protection hidden="1"/>
    </xf>
    <xf numFmtId="0" fontId="39" fillId="0" borderId="0" xfId="0" applyFont="1"/>
    <xf numFmtId="0" fontId="14" fillId="0" borderId="0" xfId="0" applyFont="1"/>
    <xf numFmtId="0" fontId="40" fillId="0" borderId="0" xfId="0" applyFont="1"/>
    <xf numFmtId="0" fontId="40" fillId="0" borderId="0" xfId="0" applyFont="1" applyAlignment="1">
      <alignment horizontal="left"/>
    </xf>
    <xf numFmtId="0" fontId="14" fillId="0" borderId="0" xfId="0" applyFont="1" applyAlignment="1">
      <alignment horizontal="right" vertical="center" wrapText="1"/>
    </xf>
    <xf numFmtId="0" fontId="42" fillId="0" borderId="0" xfId="0" applyFont="1" applyAlignment="1" applyProtection="1">
      <alignment horizontal="center" vertical="center"/>
      <protection hidden="1"/>
    </xf>
    <xf numFmtId="0" fontId="43" fillId="0" borderId="0" xfId="0" applyFont="1" applyProtection="1">
      <protection hidden="1"/>
    </xf>
    <xf numFmtId="0" fontId="43" fillId="0" borderId="0" xfId="0" applyFont="1" applyAlignment="1" applyProtection="1">
      <alignment horizontal="left"/>
      <protection hidden="1"/>
    </xf>
    <xf numFmtId="0" fontId="9" fillId="0" borderId="0" xfId="0" applyFont="1" applyProtection="1">
      <protection hidden="1"/>
    </xf>
    <xf numFmtId="0" fontId="9" fillId="0" borderId="0" xfId="0" applyFont="1" applyAlignment="1" applyProtection="1">
      <alignment vertical="center"/>
      <protection hidden="1"/>
    </xf>
    <xf numFmtId="6" fontId="42" fillId="0" borderId="0" xfId="0" applyNumberFormat="1" applyFont="1" applyAlignment="1" applyProtection="1">
      <alignment horizontal="center" vertical="center"/>
      <protection hidden="1"/>
    </xf>
    <xf numFmtId="0" fontId="44" fillId="0" borderId="0" xfId="0" applyFont="1" applyAlignment="1" applyProtection="1">
      <alignment vertical="center"/>
      <protection hidden="1"/>
    </xf>
    <xf numFmtId="0" fontId="43" fillId="0" borderId="0" xfId="0" applyFont="1" applyAlignment="1" applyProtection="1">
      <alignment vertical="center"/>
      <protection hidden="1"/>
    </xf>
    <xf numFmtId="0" fontId="45" fillId="0" borderId="0" xfId="0" applyFont="1" applyAlignment="1" applyProtection="1">
      <alignment vertical="center"/>
      <protection hidden="1"/>
    </xf>
    <xf numFmtId="0" fontId="45" fillId="0" borderId="0" xfId="0" applyFont="1" applyProtection="1">
      <protection hidden="1"/>
    </xf>
    <xf numFmtId="0" fontId="9" fillId="0" borderId="0" xfId="0" applyFont="1" applyAlignment="1" applyProtection="1">
      <alignment horizontal="left"/>
      <protection hidden="1"/>
    </xf>
    <xf numFmtId="0" fontId="19" fillId="0" borderId="0" xfId="0" applyFont="1" applyAlignment="1" applyProtection="1">
      <alignment vertical="center"/>
      <protection hidden="1"/>
    </xf>
    <xf numFmtId="0" fontId="46" fillId="0" borderId="0" xfId="0" applyFont="1" applyAlignment="1" applyProtection="1">
      <alignment vertical="center"/>
      <protection hidden="1"/>
    </xf>
    <xf numFmtId="0" fontId="19" fillId="0" borderId="0" xfId="0" applyFont="1" applyProtection="1">
      <protection hidden="1"/>
    </xf>
    <xf numFmtId="0" fontId="19" fillId="0" borderId="0" xfId="0" applyFont="1"/>
    <xf numFmtId="0" fontId="9" fillId="0" borderId="0" xfId="0" applyFont="1" applyAlignment="1">
      <alignment horizontal="left"/>
    </xf>
    <xf numFmtId="0" fontId="47" fillId="0" borderId="0" xfId="0" applyFont="1"/>
    <xf numFmtId="0" fontId="47" fillId="0" borderId="0" xfId="0" applyFont="1" applyAlignment="1">
      <alignment vertical="center"/>
    </xf>
    <xf numFmtId="3" fontId="14" fillId="0" borderId="0" xfId="0" applyNumberFormat="1" applyFont="1" applyAlignment="1">
      <alignment horizontal="left" vertical="center"/>
    </xf>
    <xf numFmtId="165" fontId="14" fillId="0" borderId="0" xfId="0" applyNumberFormat="1" applyFont="1" applyAlignment="1">
      <alignment horizontal="left" vertical="center"/>
    </xf>
    <xf numFmtId="0" fontId="14" fillId="3" borderId="0" xfId="0" applyFont="1" applyFill="1" applyAlignment="1">
      <alignment vertical="top" wrapText="1"/>
    </xf>
    <xf numFmtId="0" fontId="48" fillId="0" borderId="0" xfId="1" applyFont="1" applyFill="1" applyBorder="1" applyAlignment="1">
      <alignment vertical="center"/>
    </xf>
    <xf numFmtId="0" fontId="49" fillId="0" borderId="0" xfId="1" applyFont="1" applyFill="1" applyBorder="1" applyAlignment="1">
      <alignment vertical="center"/>
    </xf>
    <xf numFmtId="0" fontId="9" fillId="0" borderId="0" xfId="0" applyFont="1" applyAlignment="1" applyProtection="1">
      <alignment horizontal="center"/>
      <protection hidden="1"/>
    </xf>
    <xf numFmtId="0" fontId="14" fillId="3" borderId="0" xfId="0" applyFont="1" applyFill="1" applyAlignment="1">
      <alignment horizontal="right" vertical="center"/>
    </xf>
    <xf numFmtId="0" fontId="44" fillId="0" borderId="0" xfId="0" applyFont="1"/>
    <xf numFmtId="0" fontId="50" fillId="0" borderId="0" xfId="0" applyFont="1" applyAlignment="1">
      <alignment horizontal="left" vertical="center"/>
    </xf>
    <xf numFmtId="0" fontId="44" fillId="0" borderId="0" xfId="0" applyFont="1" applyAlignment="1">
      <alignment horizontal="left" vertical="center"/>
    </xf>
    <xf numFmtId="4" fontId="18" fillId="0" borderId="0" xfId="0" applyNumberFormat="1" applyFont="1" applyAlignment="1">
      <alignment horizontal="right" vertical="center"/>
    </xf>
    <xf numFmtId="4" fontId="18" fillId="0" borderId="0" xfId="0" applyNumberFormat="1" applyFont="1" applyAlignment="1">
      <alignment horizontal="right" vertical="center" wrapText="1"/>
    </xf>
    <xf numFmtId="0" fontId="14" fillId="0" borderId="0" xfId="0" applyFont="1" applyAlignment="1" applyProtection="1">
      <alignment horizontal="center" vertical="center" wrapText="1"/>
      <protection locked="0"/>
    </xf>
    <xf numFmtId="0" fontId="17" fillId="2" borderId="15" xfId="0" applyFont="1" applyFill="1" applyBorder="1" applyAlignment="1">
      <alignment horizontal="center" vertical="center" wrapText="1"/>
    </xf>
    <xf numFmtId="0" fontId="29"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44" fillId="2" borderId="0" xfId="0" applyFont="1" applyFill="1" applyAlignment="1">
      <alignment vertical="center"/>
    </xf>
    <xf numFmtId="164" fontId="29" fillId="0" borderId="0" xfId="0" applyNumberFormat="1" applyFont="1" applyAlignment="1" applyProtection="1">
      <alignment horizontal="left" vertical="center"/>
      <protection locked="0"/>
    </xf>
    <xf numFmtId="0" fontId="29" fillId="0" borderId="0" xfId="0" applyFont="1" applyAlignment="1" applyProtection="1">
      <alignment horizontal="center" vertical="center"/>
      <protection locked="0"/>
    </xf>
    <xf numFmtId="166" fontId="29" fillId="0" borderId="0" xfId="0" applyNumberFormat="1" applyFont="1" applyAlignment="1" applyProtection="1">
      <alignment horizontal="left" vertical="center"/>
      <protection locked="0"/>
    </xf>
    <xf numFmtId="0" fontId="14" fillId="0" borderId="0" xfId="0" applyFont="1" applyAlignment="1">
      <alignment horizontal="center" vertical="center" wrapText="1"/>
    </xf>
    <xf numFmtId="0" fontId="29" fillId="0" borderId="0" xfId="0" applyFont="1" applyAlignment="1" applyProtection="1">
      <alignment horizontal="right" vertical="center"/>
      <protection locked="0"/>
    </xf>
    <xf numFmtId="0" fontId="29" fillId="0" borderId="0" xfId="0" applyFont="1" applyAlignment="1">
      <alignment vertical="center"/>
    </xf>
    <xf numFmtId="4" fontId="18" fillId="2" borderId="15" xfId="0" applyNumberFormat="1" applyFont="1" applyFill="1" applyBorder="1" applyAlignment="1" applyProtection="1">
      <alignment vertical="center"/>
      <protection locked="0"/>
    </xf>
    <xf numFmtId="4" fontId="18" fillId="2" borderId="15" xfId="0" applyNumberFormat="1" applyFont="1" applyFill="1" applyBorder="1" applyAlignment="1" applyProtection="1">
      <alignment vertical="center" wrapText="1"/>
      <protection locked="0"/>
    </xf>
    <xf numFmtId="4" fontId="18" fillId="2" borderId="15" xfId="0" applyNumberFormat="1" applyFont="1" applyFill="1" applyBorder="1" applyAlignment="1">
      <alignment horizontal="right" vertical="center"/>
    </xf>
    <xf numFmtId="4" fontId="18" fillId="2" borderId="15" xfId="0" applyNumberFormat="1" applyFont="1" applyFill="1" applyBorder="1" applyAlignment="1">
      <alignment vertical="center"/>
    </xf>
    <xf numFmtId="4" fontId="18" fillId="2" borderId="15" xfId="0" applyNumberFormat="1" applyFont="1" applyFill="1" applyBorder="1" applyAlignment="1">
      <alignment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12" fillId="0" borderId="0" xfId="0" applyFont="1" applyAlignment="1">
      <alignment horizontal="right" vertical="center"/>
    </xf>
    <xf numFmtId="0" fontId="58" fillId="0" borderId="0" xfId="0" applyFont="1" applyAlignment="1">
      <alignment horizontal="center" vertical="center"/>
    </xf>
    <xf numFmtId="4" fontId="58" fillId="0" borderId="0" xfId="0" applyNumberFormat="1" applyFont="1" applyAlignment="1">
      <alignment horizontal="center" vertical="center"/>
    </xf>
    <xf numFmtId="0" fontId="33" fillId="0" borderId="0" xfId="0" applyFont="1"/>
    <xf numFmtId="0" fontId="58" fillId="0" borderId="0" xfId="0" applyFont="1" applyAlignment="1" applyProtection="1">
      <alignment horizontal="center" vertical="center"/>
      <protection hidden="1"/>
    </xf>
    <xf numFmtId="0" fontId="10" fillId="0" borderId="0" xfId="0" applyFont="1" applyProtection="1">
      <protection hidden="1"/>
    </xf>
    <xf numFmtId="0" fontId="35" fillId="0" borderId="0" xfId="0" applyFont="1" applyProtection="1">
      <protection hidden="1"/>
    </xf>
    <xf numFmtId="0" fontId="59" fillId="0" borderId="0" xfId="0" applyFont="1" applyAlignment="1" applyProtection="1">
      <alignment vertical="center"/>
      <protection hidden="1"/>
    </xf>
    <xf numFmtId="0" fontId="10" fillId="0" borderId="0" xfId="0" applyFont="1" applyAlignment="1" applyProtection="1">
      <alignment vertical="center"/>
      <protection hidden="1"/>
    </xf>
    <xf numFmtId="0" fontId="60" fillId="0" borderId="0" xfId="0" applyFont="1" applyAlignment="1" applyProtection="1">
      <alignment horizontal="center" vertical="center"/>
      <protection hidden="1"/>
    </xf>
    <xf numFmtId="0" fontId="35" fillId="0" borderId="0" xfId="0" applyFont="1" applyAlignment="1" applyProtection="1">
      <alignment horizontal="left"/>
      <protection hidden="1"/>
    </xf>
    <xf numFmtId="6" fontId="60" fillId="0" borderId="0" xfId="0" applyNumberFormat="1" applyFont="1" applyAlignment="1" applyProtection="1">
      <alignment horizontal="center" vertical="center"/>
      <protection hidden="1"/>
    </xf>
    <xf numFmtId="0" fontId="31" fillId="0" borderId="0" xfId="0" applyFont="1" applyAlignment="1" applyProtection="1">
      <alignment vertical="center"/>
      <protection hidden="1"/>
    </xf>
    <xf numFmtId="0" fontId="35" fillId="0" borderId="0" xfId="0" applyFont="1" applyAlignment="1" applyProtection="1">
      <alignment vertical="center"/>
      <protection hidden="1"/>
    </xf>
    <xf numFmtId="0" fontId="57" fillId="0" borderId="0" xfId="0" applyFont="1" applyAlignment="1" applyProtection="1">
      <alignment vertical="center"/>
      <protection hidden="1"/>
    </xf>
    <xf numFmtId="0" fontId="57" fillId="0" borderId="0" xfId="0" applyFont="1" applyProtection="1">
      <protection hidden="1"/>
    </xf>
    <xf numFmtId="0" fontId="10" fillId="0" borderId="0" xfId="0" applyFont="1" applyAlignment="1" applyProtection="1">
      <alignment horizontal="left"/>
      <protection hidden="1"/>
    </xf>
    <xf numFmtId="0" fontId="10" fillId="0" borderId="0" xfId="0" applyFont="1" applyAlignment="1" applyProtection="1">
      <alignment horizontal="center"/>
      <protection hidden="1"/>
    </xf>
    <xf numFmtId="0" fontId="61" fillId="0" borderId="0" xfId="0" applyFont="1" applyAlignment="1" applyProtection="1">
      <alignment vertical="center"/>
      <protection hidden="1"/>
    </xf>
    <xf numFmtId="0" fontId="59" fillId="0" borderId="0" xfId="0" applyFont="1" applyProtection="1">
      <protection hidden="1"/>
    </xf>
    <xf numFmtId="0" fontId="59" fillId="0" borderId="0" xfId="0" applyFont="1"/>
    <xf numFmtId="0" fontId="10" fillId="0" borderId="0" xfId="0" applyFont="1" applyAlignment="1">
      <alignment horizontal="left"/>
    </xf>
    <xf numFmtId="0" fontId="34" fillId="0" borderId="1" xfId="0" applyFont="1" applyBorder="1" applyAlignment="1">
      <alignment vertical="center"/>
    </xf>
    <xf numFmtId="0" fontId="34" fillId="0" borderId="2" xfId="0" applyFont="1" applyBorder="1" applyAlignment="1">
      <alignment vertical="center"/>
    </xf>
    <xf numFmtId="0" fontId="47" fillId="2" borderId="0" xfId="0" applyFont="1" applyFill="1"/>
    <xf numFmtId="3" fontId="58" fillId="0" borderId="0" xfId="0" applyNumberFormat="1" applyFont="1" applyAlignment="1">
      <alignment horizontal="center" vertical="center"/>
    </xf>
    <xf numFmtId="0" fontId="14" fillId="0" borderId="0" xfId="0" applyFont="1" applyAlignment="1" applyProtection="1">
      <alignment vertical="center"/>
      <protection locked="0"/>
    </xf>
    <xf numFmtId="0" fontId="48" fillId="0" borderId="0" xfId="1" applyFont="1" applyFill="1" applyBorder="1" applyAlignment="1" applyProtection="1">
      <alignment vertical="center"/>
    </xf>
    <xf numFmtId="0" fontId="49" fillId="0" borderId="0" xfId="1" applyFont="1" applyFill="1" applyBorder="1" applyAlignment="1" applyProtection="1">
      <alignment vertical="center"/>
    </xf>
    <xf numFmtId="0" fontId="65" fillId="0" borderId="0" xfId="0" applyFont="1" applyAlignment="1" applyProtection="1">
      <alignment horizontal="center" vertical="center" wrapText="1"/>
      <protection locked="0"/>
    </xf>
    <xf numFmtId="0" fontId="14" fillId="0" borderId="0" xfId="0" applyFont="1" applyAlignment="1" applyProtection="1">
      <alignment vertical="center"/>
      <protection hidden="1"/>
    </xf>
    <xf numFmtId="0" fontId="67" fillId="0" borderId="0" xfId="0" applyFont="1"/>
    <xf numFmtId="0" fontId="68" fillId="0" borderId="0" xfId="0" applyFont="1" applyAlignment="1">
      <alignment horizontal="left" vertical="center"/>
    </xf>
    <xf numFmtId="0" fontId="67" fillId="0" borderId="0" xfId="0" applyFont="1" applyAlignment="1">
      <alignment horizontal="left" vertical="center"/>
    </xf>
    <xf numFmtId="0" fontId="69" fillId="0" borderId="0" xfId="0" applyFont="1"/>
    <xf numFmtId="0" fontId="40" fillId="0" borderId="0" xfId="0" applyFont="1" applyProtection="1">
      <protection hidden="1"/>
    </xf>
    <xf numFmtId="0" fontId="70" fillId="0" borderId="0" xfId="0" applyFont="1" applyProtection="1">
      <protection hidden="1"/>
    </xf>
    <xf numFmtId="0" fontId="18" fillId="0" borderId="0" xfId="0" applyFont="1" applyAlignment="1" applyProtection="1">
      <alignment horizontal="center" vertical="center"/>
      <protection hidden="1"/>
    </xf>
    <xf numFmtId="0" fontId="18" fillId="0" borderId="0" xfId="0" applyFont="1" applyAlignment="1">
      <alignment horizontal="center" vertical="center"/>
    </xf>
    <xf numFmtId="0" fontId="62" fillId="0" borderId="0" xfId="0" applyFont="1" applyAlignment="1">
      <alignment vertical="center"/>
    </xf>
    <xf numFmtId="1" fontId="58" fillId="0" borderId="0" xfId="0" applyNumberFormat="1" applyFont="1" applyAlignment="1">
      <alignment horizontal="center" vertical="center"/>
    </xf>
    <xf numFmtId="0" fontId="11" fillId="3" borderId="19"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29" fillId="0" borderId="0" xfId="0" applyFont="1" applyAlignment="1">
      <alignment horizontal="left" vertical="center"/>
    </xf>
    <xf numFmtId="0" fontId="14" fillId="0" borderId="0" xfId="0" applyFont="1" applyAlignment="1">
      <alignment horizontal="left" vertical="center"/>
    </xf>
    <xf numFmtId="4" fontId="30" fillId="2" borderId="28" xfId="0" applyNumberFormat="1" applyFont="1" applyFill="1" applyBorder="1" applyAlignment="1">
      <alignment horizontal="left" vertical="center"/>
    </xf>
    <xf numFmtId="4" fontId="30" fillId="2" borderId="17" xfId="0" applyNumberFormat="1" applyFont="1" applyFill="1" applyBorder="1" applyAlignment="1">
      <alignment horizontal="left" vertical="center"/>
    </xf>
    <xf numFmtId="0" fontId="14" fillId="2" borderId="28"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29" fillId="0" borderId="0" xfId="0" applyFont="1" applyAlignment="1" applyProtection="1">
      <alignment horizontal="left" vertical="center"/>
      <protection locked="0"/>
    </xf>
    <xf numFmtId="0" fontId="14" fillId="0" borderId="0" xfId="0" applyFont="1" applyAlignment="1">
      <alignment horizontal="left" vertical="center" wrapText="1"/>
    </xf>
    <xf numFmtId="0" fontId="28" fillId="0" borderId="5" xfId="0" applyFont="1" applyBorder="1" applyAlignment="1">
      <alignment horizontal="left" vertical="center"/>
    </xf>
    <xf numFmtId="0" fontId="27" fillId="0" borderId="6" xfId="0" applyFont="1" applyBorder="1" applyAlignment="1">
      <alignment horizontal="left" vertical="center"/>
    </xf>
    <xf numFmtId="0" fontId="14" fillId="0" borderId="0" xfId="0" applyFont="1" applyAlignment="1" applyProtection="1">
      <alignment horizontal="left" vertical="center"/>
      <protection locked="0"/>
    </xf>
    <xf numFmtId="0" fontId="51" fillId="3" borderId="0" xfId="0" applyFont="1" applyFill="1" applyAlignment="1">
      <alignment horizontal="left" vertical="top" wrapText="1"/>
    </xf>
    <xf numFmtId="164" fontId="29" fillId="0" borderId="0" xfId="0" applyNumberFormat="1" applyFont="1" applyAlignment="1" applyProtection="1">
      <alignment horizontal="left" vertical="center"/>
      <protection locked="0"/>
    </xf>
    <xf numFmtId="0" fontId="25" fillId="0" borderId="0" xfId="0" applyFont="1" applyAlignment="1">
      <alignment horizontal="left" vertical="center" wrapText="1"/>
    </xf>
    <xf numFmtId="164" fontId="29" fillId="0" borderId="0" xfId="0" applyNumberFormat="1" applyFont="1" applyAlignment="1">
      <alignment horizontal="left" vertical="center"/>
    </xf>
    <xf numFmtId="168" fontId="29" fillId="0" borderId="0" xfId="0" applyNumberFormat="1" applyFont="1" applyAlignment="1" applyProtection="1">
      <alignment horizontal="center" vertical="center"/>
      <protection locked="0"/>
    </xf>
    <xf numFmtId="0" fontId="23" fillId="0" borderId="6" xfId="0" applyFont="1" applyBorder="1" applyAlignment="1">
      <alignment horizontal="left" vertical="center" textRotation="90"/>
    </xf>
    <xf numFmtId="0" fontId="24" fillId="0" borderId="6" xfId="0" applyFont="1" applyBorder="1" applyAlignment="1">
      <alignment horizontal="left" vertical="center"/>
    </xf>
    <xf numFmtId="0" fontId="23" fillId="0" borderId="5" xfId="0" applyFont="1" applyBorder="1" applyAlignment="1">
      <alignment horizontal="center" vertical="center" textRotation="90"/>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29" fillId="0" borderId="0" xfId="0" applyFont="1" applyAlignment="1" applyProtection="1">
      <alignment horizontal="left" vertical="center" wrapText="1"/>
      <protection locked="0"/>
    </xf>
    <xf numFmtId="0" fontId="55" fillId="0" borderId="0" xfId="0" applyFont="1" applyAlignment="1">
      <alignment horizontal="left" vertical="center" wrapText="1"/>
    </xf>
    <xf numFmtId="0" fontId="36" fillId="2" borderId="18" xfId="0" applyFont="1" applyFill="1" applyBorder="1" applyAlignment="1">
      <alignment horizontal="center" vertical="center"/>
    </xf>
    <xf numFmtId="4" fontId="18" fillId="2" borderId="15" xfId="0" applyNumberFormat="1" applyFont="1" applyFill="1" applyBorder="1" applyAlignment="1">
      <alignment vertical="center"/>
    </xf>
    <xf numFmtId="0" fontId="27" fillId="0" borderId="6" xfId="0" applyFont="1" applyBorder="1" applyAlignment="1">
      <alignment horizontal="left" vertical="center" wrapText="1"/>
    </xf>
    <xf numFmtId="0" fontId="14" fillId="0" borderId="0" xfId="0" applyFont="1" applyAlignment="1">
      <alignment horizontal="right" vertical="center" wrapText="1"/>
    </xf>
    <xf numFmtId="0" fontId="12" fillId="0" borderId="0" xfId="0" applyFont="1" applyAlignment="1">
      <alignment horizontal="center" vertical="center" wrapText="1"/>
    </xf>
    <xf numFmtId="4" fontId="18" fillId="2" borderId="15" xfId="0" applyNumberFormat="1" applyFont="1" applyFill="1" applyBorder="1" applyAlignment="1" applyProtection="1">
      <alignment vertical="center"/>
      <protection locked="0"/>
    </xf>
    <xf numFmtId="167" fontId="29" fillId="0" borderId="0" xfId="0" applyNumberFormat="1" applyFont="1" applyAlignment="1" applyProtection="1">
      <alignment horizontal="left" vertical="center"/>
      <protection locked="0"/>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4" fontId="18" fillId="0" borderId="0" xfId="0" applyNumberFormat="1" applyFont="1" applyAlignment="1">
      <alignment horizontal="right" vertical="center" wrapText="1"/>
    </xf>
    <xf numFmtId="0" fontId="66" fillId="0" borderId="2" xfId="0" applyFont="1" applyBorder="1" applyAlignment="1">
      <alignment horizontal="left" vertical="center"/>
    </xf>
    <xf numFmtId="0" fontId="18" fillId="0" borderId="0" xfId="0" applyFont="1" applyAlignment="1">
      <alignment horizontal="left" vertical="center" wrapText="1"/>
    </xf>
    <xf numFmtId="0" fontId="15" fillId="0" borderId="10" xfId="0" applyFont="1" applyBorder="1" applyAlignment="1">
      <alignment horizontal="right" vertical="center"/>
    </xf>
    <xf numFmtId="0" fontId="25" fillId="0" borderId="0" xfId="0" applyFont="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0" xfId="0" applyFont="1" applyAlignment="1">
      <alignment horizontal="center" vertical="center" wrapText="1"/>
    </xf>
    <xf numFmtId="0" fontId="62" fillId="0" borderId="27" xfId="0" applyFont="1" applyBorder="1" applyAlignment="1">
      <alignment horizontal="center" vertical="center" wrapText="1"/>
    </xf>
    <xf numFmtId="0" fontId="62"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4" fontId="29" fillId="0" borderId="27" xfId="0" applyNumberFormat="1" applyFont="1" applyBorder="1" applyAlignment="1">
      <alignment horizontal="center" vertical="center" wrapText="1"/>
    </xf>
    <xf numFmtId="4" fontId="29" fillId="0" borderId="22" xfId="0" applyNumberFormat="1" applyFont="1" applyBorder="1" applyAlignment="1">
      <alignment horizontal="center" vertical="center" wrapText="1"/>
    </xf>
    <xf numFmtId="0" fontId="15" fillId="0" borderId="0" xfId="0" applyFont="1" applyAlignment="1">
      <alignment horizontal="left" vertical="top"/>
    </xf>
    <xf numFmtId="0" fontId="15" fillId="0" borderId="10" xfId="0" applyFont="1" applyBorder="1" applyAlignment="1">
      <alignment horizontal="left" vertical="top"/>
    </xf>
    <xf numFmtId="0" fontId="29" fillId="0" borderId="0" xfId="0" applyFont="1" applyAlignment="1" applyProtection="1">
      <alignment horizontal="left" vertical="top"/>
      <protection locked="0"/>
    </xf>
    <xf numFmtId="0" fontId="15" fillId="0" borderId="12" xfId="0" applyFont="1" applyBorder="1" applyAlignment="1">
      <alignment horizontal="center" vertical="top"/>
    </xf>
    <xf numFmtId="0" fontId="15" fillId="0" borderId="8" xfId="0" applyFont="1" applyBorder="1" applyAlignment="1">
      <alignment horizontal="center" vertical="top"/>
    </xf>
    <xf numFmtId="0" fontId="15" fillId="0" borderId="13" xfId="0" applyFont="1" applyBorder="1" applyAlignment="1">
      <alignment horizontal="center" vertical="top"/>
    </xf>
    <xf numFmtId="0" fontId="15" fillId="0" borderId="10" xfId="0" applyFont="1" applyBorder="1" applyAlignment="1">
      <alignment horizontal="center" vertical="top"/>
    </xf>
    <xf numFmtId="0" fontId="15" fillId="0" borderId="14" xfId="0" applyFont="1" applyBorder="1" applyAlignment="1">
      <alignment horizontal="center" vertical="top"/>
    </xf>
    <xf numFmtId="0" fontId="15" fillId="0" borderId="9" xfId="0" applyFont="1" applyBorder="1" applyAlignment="1">
      <alignment horizontal="center" vertical="top"/>
    </xf>
    <xf numFmtId="14" fontId="29" fillId="0" borderId="0" xfId="0" applyNumberFormat="1" applyFont="1" applyAlignment="1" applyProtection="1">
      <alignment horizontal="left" vertical="center"/>
      <protection locked="0"/>
    </xf>
    <xf numFmtId="0" fontId="29" fillId="0" borderId="7" xfId="0" applyFont="1" applyBorder="1" applyAlignment="1" applyProtection="1">
      <alignment horizontal="left" vertical="top"/>
      <protection locked="0"/>
    </xf>
    <xf numFmtId="4" fontId="18" fillId="0" borderId="2" xfId="0" applyNumberFormat="1" applyFont="1" applyBorder="1" applyAlignment="1">
      <alignment horizontal="right" vertical="center"/>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63" fillId="0" borderId="0" xfId="0" applyFont="1" applyAlignment="1">
      <alignment horizontal="left" vertical="center" wrapText="1"/>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14" fillId="0" borderId="0" xfId="0" applyFont="1" applyAlignment="1" applyProtection="1">
      <alignment horizontal="left" vertical="center" wrapText="1"/>
      <protection locked="0"/>
    </xf>
    <xf numFmtId="0" fontId="62" fillId="0" borderId="0" xfId="0" applyFont="1" applyAlignment="1" applyProtection="1">
      <alignment horizontal="center" vertical="center" wrapText="1"/>
      <protection locked="0"/>
    </xf>
    <xf numFmtId="0" fontId="14" fillId="0" borderId="24"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21" xfId="0" applyFont="1" applyBorder="1" applyAlignment="1">
      <alignment horizontal="center" vertical="center" wrapText="1"/>
    </xf>
    <xf numFmtId="0" fontId="18" fillId="0" borderId="0" xfId="0" applyFont="1" applyAlignment="1">
      <alignment horizontal="left" vertical="top" wrapText="1"/>
    </xf>
    <xf numFmtId="0" fontId="18" fillId="0" borderId="2" xfId="0" applyFont="1" applyBorder="1" applyAlignment="1">
      <alignment horizontal="left" vertical="center"/>
    </xf>
    <xf numFmtId="0" fontId="26" fillId="3" borderId="0" xfId="0" applyFont="1" applyFill="1" applyAlignment="1">
      <alignment horizontal="left" vertical="top" wrapText="1"/>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cid:image001.jpg@01D563D1.6053D880" TargetMode="External"/><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419018</xdr:rowOff>
    </xdr:from>
    <xdr:to>
      <xdr:col>6</xdr:col>
      <xdr:colOff>1476375</xdr:colOff>
      <xdr:row>0</xdr:row>
      <xdr:rowOff>1611630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3175" y="419018"/>
          <a:ext cx="2390775" cy="1192612"/>
        </a:xfrm>
        <a:prstGeom prst="rect">
          <a:avLst/>
        </a:prstGeom>
      </xdr:spPr>
    </xdr:pic>
    <xdr:clientData/>
  </xdr:twoCellAnchor>
  <xdr:twoCellAnchor>
    <xdr:from>
      <xdr:col>0</xdr:col>
      <xdr:colOff>19050</xdr:colOff>
      <xdr:row>58</xdr:row>
      <xdr:rowOff>142874</xdr:rowOff>
    </xdr:from>
    <xdr:to>
      <xdr:col>7</xdr:col>
      <xdr:colOff>9525</xdr:colOff>
      <xdr:row>60</xdr:row>
      <xdr:rowOff>219075</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19050" y="18488024"/>
          <a:ext cx="12582525" cy="704851"/>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400" b="1" i="0" u="none" strike="noStrike" baseline="0">
              <a:solidFill>
                <a:schemeClr val="bg1"/>
              </a:solidFill>
              <a:latin typeface="+mn-lt"/>
            </a:rPr>
            <a:t>232 avenue du Haut Lévêque - CS 40031 - 33615 PESSAC Cedex</a:t>
          </a:r>
          <a:endParaRPr lang="fr-FR" sz="1400" b="0" i="0" u="none" strike="noStrike" baseline="0">
            <a:solidFill>
              <a:schemeClr val="bg1"/>
            </a:solidFill>
            <a:latin typeface="+mn-lt"/>
          </a:endParaRPr>
        </a:p>
        <a:p>
          <a:pPr algn="l" rtl="0">
            <a:defRPr sz="1000"/>
          </a:pPr>
          <a:r>
            <a:rPr lang="fr-FR" sz="1400" b="1" i="0" u="none" strike="noStrike" baseline="0">
              <a:solidFill>
                <a:schemeClr val="bg1"/>
              </a:solidFill>
              <a:latin typeface="+mn-lt"/>
            </a:rPr>
            <a:t>Personne à contacter : Isabelle LEMAIRE - Tel. : 05 57 35 01 76 </a:t>
          </a:r>
          <a:r>
            <a:rPr lang="fr-FR" sz="1400" b="0" i="0" u="none" strike="noStrike" baseline="0">
              <a:solidFill>
                <a:srgbClr val="2F5496"/>
              </a:solidFill>
              <a:latin typeface="+mn-lt"/>
              <a:cs typeface="Times New Roman"/>
            </a:rPr>
            <a:t>	</a:t>
          </a:r>
          <a:r>
            <a:rPr lang="fr-FR" sz="1400" b="1" i="0" u="none" strike="noStrike" baseline="0">
              <a:solidFill>
                <a:srgbClr val="FF0000"/>
              </a:solidFill>
              <a:latin typeface="+mn-lt"/>
              <a:cs typeface="Times New Roman"/>
            </a:rPr>
            <a:t>A adresser </a:t>
          </a:r>
          <a:r>
            <a:rPr lang="fr-FR" sz="1800" b="1" i="0" u="none" strike="noStrike" baseline="0">
              <a:solidFill>
                <a:srgbClr val="FF0000"/>
              </a:solidFill>
              <a:latin typeface="+mn-lt"/>
              <a:cs typeface="Times New Roman"/>
            </a:rPr>
            <a:t>EXCLUSIVEMENT à aquitaine@anfh.fr</a:t>
          </a:r>
        </a:p>
      </xdr:txBody>
    </xdr:sp>
    <xdr:clientData/>
  </xdr:twoCellAnchor>
  <xdr:twoCellAnchor editAs="oneCell">
    <xdr:from>
      <xdr:col>6</xdr:col>
      <xdr:colOff>228600</xdr:colOff>
      <xdr:row>58</xdr:row>
      <xdr:rowOff>276224</xdr:rowOff>
    </xdr:from>
    <xdr:to>
      <xdr:col>6</xdr:col>
      <xdr:colOff>1360170</xdr:colOff>
      <xdr:row>60</xdr:row>
      <xdr:rowOff>86359</xdr:rowOff>
    </xdr:to>
    <xdr:pic>
      <xdr:nvPicPr>
        <xdr:cNvPr id="8" name="Image 7" descr="cid:image001.jpg@01D563D1.6053D880">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06175" y="18630899"/>
          <a:ext cx="1131570" cy="4387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600075</xdr:colOff>
      <xdr:row>0</xdr:row>
      <xdr:rowOff>419018</xdr:rowOff>
    </xdr:from>
    <xdr:to>
      <xdr:col>6</xdr:col>
      <xdr:colOff>1476375</xdr:colOff>
      <xdr:row>0</xdr:row>
      <xdr:rowOff>1611630</xdr:rowOff>
    </xdr:to>
    <xdr:pic>
      <xdr:nvPicPr>
        <xdr:cNvPr id="2" name="Image 1">
          <a:extLst>
            <a:ext uri="{FF2B5EF4-FFF2-40B4-BE49-F238E27FC236}">
              <a16:creationId xmlns:a16="http://schemas.microsoft.com/office/drawing/2014/main" id="{3A8C3CD1-59B4-48F4-8208-D5B45B43E6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3175" y="419018"/>
          <a:ext cx="2390775" cy="1192612"/>
        </a:xfrm>
        <a:prstGeom prst="rect">
          <a:avLst/>
        </a:prstGeom>
      </xdr:spPr>
    </xdr:pic>
    <xdr:clientData/>
  </xdr:twoCellAnchor>
  <xdr:twoCellAnchor>
    <xdr:from>
      <xdr:col>0</xdr:col>
      <xdr:colOff>0</xdr:colOff>
      <xdr:row>59</xdr:row>
      <xdr:rowOff>19048</xdr:rowOff>
    </xdr:from>
    <xdr:to>
      <xdr:col>6</xdr:col>
      <xdr:colOff>1504950</xdr:colOff>
      <xdr:row>61</xdr:row>
      <xdr:rowOff>238125</xdr:rowOff>
    </xdr:to>
    <xdr:sp macro="" textlink="">
      <xdr:nvSpPr>
        <xdr:cNvPr id="3" name="Rectangle à coins arrondis 3">
          <a:extLst>
            <a:ext uri="{FF2B5EF4-FFF2-40B4-BE49-F238E27FC236}">
              <a16:creationId xmlns:a16="http://schemas.microsoft.com/office/drawing/2014/main" id="{5F386806-0E97-4E7B-B8FE-2422034E9ADC}"/>
            </a:ext>
          </a:extLst>
        </xdr:cNvPr>
        <xdr:cNvSpPr>
          <a:spLocks noChangeArrowheads="1"/>
        </xdr:cNvSpPr>
      </xdr:nvSpPr>
      <xdr:spPr bwMode="auto">
        <a:xfrm rot="10800000" flipH="1" flipV="1">
          <a:off x="0" y="18754723"/>
          <a:ext cx="12582525" cy="84772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lvl="4" algn="l" rtl="0">
            <a:defRPr sz="1000"/>
          </a:pPr>
          <a:r>
            <a:rPr lang="fr-FR" sz="1400" b="1" i="0" u="none" strike="noStrike" baseline="0">
              <a:solidFill>
                <a:schemeClr val="bg1"/>
              </a:solidFill>
              <a:latin typeface="+mn-lt"/>
            </a:rPr>
            <a:t>232 avenue du Haut Lévêque - CS 40031 - 33615 PESSAC Cedex</a:t>
          </a:r>
          <a:endParaRPr lang="fr-FR" sz="1400" b="0" i="0" u="none" strike="noStrike" baseline="0">
            <a:solidFill>
              <a:schemeClr val="bg1"/>
            </a:solidFill>
            <a:latin typeface="+mn-lt"/>
          </a:endParaRPr>
        </a:p>
        <a:p>
          <a:pPr lvl="4" algn="l" rtl="0">
            <a:defRPr sz="1000"/>
          </a:pPr>
          <a:r>
            <a:rPr lang="fr-FR" sz="1400" b="1" i="0" u="none" strike="noStrike" baseline="0">
              <a:solidFill>
                <a:schemeClr val="bg1"/>
              </a:solidFill>
              <a:latin typeface="+mn-lt"/>
            </a:rPr>
            <a:t>Personnes à contacter : Laurent AZZOPARDI - 05 57 35 01 73 - Pantxika HIRIGOYEN - 05 57 35 01 71</a:t>
          </a:r>
        </a:p>
        <a:p>
          <a:pPr lvl="4" algn="l" rtl="0">
            <a:defRPr sz="1000"/>
          </a:pPr>
          <a:r>
            <a:rPr lang="fr-FR" sz="1400" b="1" i="0" u="none" strike="noStrike" baseline="0">
              <a:solidFill>
                <a:srgbClr val="FF0000"/>
              </a:solidFill>
              <a:latin typeface="+mn-lt"/>
              <a:cs typeface="Times New Roman"/>
            </a:rPr>
            <a:t>Demande à adresser EXCLUSIVEMENT à aquitaine@anfh.fr</a:t>
          </a:r>
        </a:p>
      </xdr:txBody>
    </xdr:sp>
    <xdr:clientData/>
  </xdr:twoCellAnchor>
  <xdr:twoCellAnchor editAs="oneCell">
    <xdr:from>
      <xdr:col>0</xdr:col>
      <xdr:colOff>276225</xdr:colOff>
      <xdr:row>59</xdr:row>
      <xdr:rowOff>219075</xdr:rowOff>
    </xdr:from>
    <xdr:to>
      <xdr:col>0</xdr:col>
      <xdr:colOff>1200150</xdr:colOff>
      <xdr:row>61</xdr:row>
      <xdr:rowOff>38100</xdr:rowOff>
    </xdr:to>
    <xdr:pic>
      <xdr:nvPicPr>
        <xdr:cNvPr id="4" name="Image 3" descr="cid:image001.jpg@01D563D1.6053D880">
          <a:extLst>
            <a:ext uri="{FF2B5EF4-FFF2-40B4-BE49-F238E27FC236}">
              <a16:creationId xmlns:a16="http://schemas.microsoft.com/office/drawing/2014/main" id="{8431B217-A065-4182-8F70-9263AD7BE0D5}"/>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76225" y="18964275"/>
          <a:ext cx="923925"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542925</xdr:colOff>
      <xdr:row>0</xdr:row>
      <xdr:rowOff>419018</xdr:rowOff>
    </xdr:from>
    <xdr:to>
      <xdr:col>6</xdr:col>
      <xdr:colOff>1419225</xdr:colOff>
      <xdr:row>0</xdr:row>
      <xdr:rowOff>1611630</xdr:rowOff>
    </xdr:to>
    <xdr:pic>
      <xdr:nvPicPr>
        <xdr:cNvPr id="2" name="Image 1">
          <a:extLst>
            <a:ext uri="{FF2B5EF4-FFF2-40B4-BE49-F238E27FC236}">
              <a16:creationId xmlns:a16="http://schemas.microsoft.com/office/drawing/2014/main" id="{49620A0E-5D86-49BC-8FAD-9A402AC78F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06025" y="419018"/>
          <a:ext cx="2390775" cy="1192612"/>
        </a:xfrm>
        <a:prstGeom prst="rect">
          <a:avLst/>
        </a:prstGeom>
      </xdr:spPr>
    </xdr:pic>
    <xdr:clientData/>
  </xdr:twoCellAnchor>
  <xdr:twoCellAnchor>
    <xdr:from>
      <xdr:col>0</xdr:col>
      <xdr:colOff>0</xdr:colOff>
      <xdr:row>60</xdr:row>
      <xdr:rowOff>19048</xdr:rowOff>
    </xdr:from>
    <xdr:to>
      <xdr:col>6</xdr:col>
      <xdr:colOff>1504950</xdr:colOff>
      <xdr:row>62</xdr:row>
      <xdr:rowOff>295275</xdr:rowOff>
    </xdr:to>
    <xdr:sp macro="" textlink="">
      <xdr:nvSpPr>
        <xdr:cNvPr id="3" name="Rectangle à coins arrondis 3">
          <a:extLst>
            <a:ext uri="{FF2B5EF4-FFF2-40B4-BE49-F238E27FC236}">
              <a16:creationId xmlns:a16="http://schemas.microsoft.com/office/drawing/2014/main" id="{64FB40EB-4BB8-4767-AF0D-398D76AD4B85}"/>
            </a:ext>
          </a:extLst>
        </xdr:cNvPr>
        <xdr:cNvSpPr>
          <a:spLocks noChangeArrowheads="1"/>
        </xdr:cNvSpPr>
      </xdr:nvSpPr>
      <xdr:spPr bwMode="auto">
        <a:xfrm rot="10800000" flipH="1" flipV="1">
          <a:off x="0" y="1875472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400" b="1" i="0" u="none" strike="noStrike" baseline="0">
              <a:solidFill>
                <a:schemeClr val="bg1"/>
              </a:solidFill>
              <a:latin typeface="+mn-lt"/>
            </a:rPr>
            <a:t>232 avenue du Haut Lévêque - CS 40031 - 33615 PESSAC Cedex</a:t>
          </a:r>
          <a:endParaRPr lang="fr-FR" sz="1400" b="0" i="0" u="none" strike="noStrike" baseline="0">
            <a:solidFill>
              <a:schemeClr val="bg1"/>
            </a:solidFill>
            <a:latin typeface="+mn-lt"/>
          </a:endParaRPr>
        </a:p>
        <a:p>
          <a:pPr algn="l" rtl="0">
            <a:defRPr sz="1000"/>
          </a:pPr>
          <a:r>
            <a:rPr lang="fr-FR" sz="1400" b="1" i="0" u="none" strike="noStrike" baseline="0">
              <a:solidFill>
                <a:schemeClr val="bg1"/>
              </a:solidFill>
              <a:latin typeface="+mn-lt"/>
            </a:rPr>
            <a:t> 		Personnes à contacter : Laurent AZZOPARDI - 05 57 35 01 73- Pantxika HIRIGOYEN - 05 57 35 01 71</a:t>
          </a:r>
        </a:p>
        <a:p>
          <a:pPr algn="l" rtl="0">
            <a:defRPr sz="1000"/>
          </a:pPr>
          <a:r>
            <a:rPr lang="fr-FR" sz="1400" b="0" i="0" u="none" strike="noStrike" baseline="0">
              <a:solidFill>
                <a:srgbClr val="2F5496"/>
              </a:solidFill>
              <a:latin typeface="+mn-lt"/>
              <a:cs typeface="Times New Roman"/>
            </a:rPr>
            <a:t>		</a:t>
          </a:r>
          <a:r>
            <a:rPr lang="fr-FR" sz="1400" b="1" i="0" u="none" strike="noStrike" baseline="0">
              <a:solidFill>
                <a:srgbClr val="FF0000"/>
              </a:solidFill>
              <a:latin typeface="+mn-lt"/>
              <a:cs typeface="Times New Roman"/>
            </a:rPr>
            <a:t>Demande à adresser EXCLUSIVEMENT à aquitaine@anfh.fr</a:t>
          </a:r>
        </a:p>
      </xdr:txBody>
    </xdr:sp>
    <xdr:clientData/>
  </xdr:twoCellAnchor>
  <xdr:twoCellAnchor editAs="oneCell">
    <xdr:from>
      <xdr:col>0</xdr:col>
      <xdr:colOff>200025</xdr:colOff>
      <xdr:row>60</xdr:row>
      <xdr:rowOff>238124</xdr:rowOff>
    </xdr:from>
    <xdr:to>
      <xdr:col>0</xdr:col>
      <xdr:colOff>1331595</xdr:colOff>
      <xdr:row>62</xdr:row>
      <xdr:rowOff>48259</xdr:rowOff>
    </xdr:to>
    <xdr:pic>
      <xdr:nvPicPr>
        <xdr:cNvPr id="4" name="Image 3" descr="cid:image001.jpg@01D563D1.6053D880">
          <a:extLst>
            <a:ext uri="{FF2B5EF4-FFF2-40B4-BE49-F238E27FC236}">
              <a16:creationId xmlns:a16="http://schemas.microsoft.com/office/drawing/2014/main" id="{9F911861-602F-46DA-B4F5-2E0D8019DB56}"/>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0025" y="18973799"/>
          <a:ext cx="1131570" cy="4387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581025</xdr:colOff>
      <xdr:row>0</xdr:row>
      <xdr:rowOff>419018</xdr:rowOff>
    </xdr:from>
    <xdr:to>
      <xdr:col>6</xdr:col>
      <xdr:colOff>1457325</xdr:colOff>
      <xdr:row>0</xdr:row>
      <xdr:rowOff>1611630</xdr:rowOff>
    </xdr:to>
    <xdr:pic>
      <xdr:nvPicPr>
        <xdr:cNvPr id="2" name="Image 1">
          <a:extLst>
            <a:ext uri="{FF2B5EF4-FFF2-40B4-BE49-F238E27FC236}">
              <a16:creationId xmlns:a16="http://schemas.microsoft.com/office/drawing/2014/main" id="{47BB7171-7563-412A-AE93-612A757E67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44125" y="419018"/>
          <a:ext cx="2390775" cy="1192612"/>
        </a:xfrm>
        <a:prstGeom prst="rect">
          <a:avLst/>
        </a:prstGeom>
      </xdr:spPr>
    </xdr:pic>
    <xdr:clientData/>
  </xdr:twoCellAnchor>
  <xdr:twoCellAnchor>
    <xdr:from>
      <xdr:col>0</xdr:col>
      <xdr:colOff>0</xdr:colOff>
      <xdr:row>59</xdr:row>
      <xdr:rowOff>19048</xdr:rowOff>
    </xdr:from>
    <xdr:to>
      <xdr:col>6</xdr:col>
      <xdr:colOff>1504950</xdr:colOff>
      <xdr:row>61</xdr:row>
      <xdr:rowOff>295275</xdr:rowOff>
    </xdr:to>
    <xdr:sp macro="" textlink="">
      <xdr:nvSpPr>
        <xdr:cNvPr id="3" name="Rectangle à coins arrondis 3">
          <a:extLst>
            <a:ext uri="{FF2B5EF4-FFF2-40B4-BE49-F238E27FC236}">
              <a16:creationId xmlns:a16="http://schemas.microsoft.com/office/drawing/2014/main" id="{684AA04C-DA3E-432F-B434-DD218BD76532}"/>
            </a:ext>
          </a:extLst>
        </xdr:cNvPr>
        <xdr:cNvSpPr>
          <a:spLocks noChangeArrowheads="1"/>
        </xdr:cNvSpPr>
      </xdr:nvSpPr>
      <xdr:spPr bwMode="auto">
        <a:xfrm rot="10800000" flipH="1" flipV="1">
          <a:off x="0" y="1875472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400" b="1" i="0" u="none" strike="noStrike" baseline="0">
              <a:solidFill>
                <a:schemeClr val="bg1"/>
              </a:solidFill>
              <a:latin typeface="+mn-lt"/>
            </a:rPr>
            <a:t>232 avenue du Haut Lévêque - CS 40031 - 33615 PESSAC Cedex</a:t>
          </a:r>
        </a:p>
        <a:p>
          <a:pPr algn="l" rtl="0">
            <a:defRPr sz="1000"/>
          </a:pPr>
          <a:r>
            <a:rPr kumimoji="0" lang="fr-FR" sz="1400" b="1" i="0" u="none" strike="noStrike" kern="0" cap="none" spc="0" normalizeH="0" baseline="0" noProof="0">
              <a:ln>
                <a:noFill/>
              </a:ln>
              <a:solidFill>
                <a:prstClr val="white"/>
              </a:solidFill>
              <a:effectLst/>
              <a:uLnTx/>
              <a:uFillTx/>
              <a:latin typeface="+mn-lt"/>
              <a:ea typeface="+mn-ea"/>
              <a:cs typeface="+mn-cs"/>
            </a:rPr>
            <a:t>Personne à contacter : Isabelle LEMAIRE - Tel. : 05 57 35 01 76 </a:t>
          </a:r>
          <a:r>
            <a:rPr kumimoji="0" lang="fr-FR" sz="1400" b="0" i="0" u="none" strike="noStrike" kern="0" cap="none" spc="0" normalizeH="0" baseline="0" noProof="0">
              <a:ln>
                <a:noFill/>
              </a:ln>
              <a:solidFill>
                <a:srgbClr val="2F5496"/>
              </a:solidFill>
              <a:effectLst/>
              <a:uLnTx/>
              <a:uFillTx/>
              <a:latin typeface="+mn-lt"/>
              <a:ea typeface="+mn-ea"/>
              <a:cs typeface="Times New Roman"/>
            </a:rPr>
            <a:t>	</a:t>
          </a:r>
          <a:r>
            <a:rPr kumimoji="0" lang="fr-FR" sz="1400" b="1" i="0" u="none" strike="noStrike" kern="0" cap="none" spc="0" normalizeH="0" baseline="0" noProof="0">
              <a:ln>
                <a:noFill/>
              </a:ln>
              <a:solidFill>
                <a:srgbClr val="FF0000"/>
              </a:solidFill>
              <a:effectLst/>
              <a:uLnTx/>
              <a:uFillTx/>
              <a:latin typeface="+mn-lt"/>
              <a:ea typeface="+mn-ea"/>
              <a:cs typeface="Times New Roman"/>
            </a:rPr>
            <a:t>A adresser </a:t>
          </a:r>
          <a:r>
            <a:rPr kumimoji="0" lang="fr-FR" sz="1800" b="1" i="0" u="none" strike="noStrike" kern="0" cap="none" spc="0" normalizeH="0" baseline="0" noProof="0">
              <a:ln>
                <a:noFill/>
              </a:ln>
              <a:solidFill>
                <a:srgbClr val="FF0000"/>
              </a:solidFill>
              <a:effectLst/>
              <a:uLnTx/>
              <a:uFillTx/>
              <a:latin typeface="+mn-lt"/>
              <a:ea typeface="+mn-ea"/>
              <a:cs typeface="Times New Roman"/>
            </a:rPr>
            <a:t>EXCLUSIVEMENT à aquitaine@anfh.fr</a:t>
          </a:r>
          <a:endParaRPr lang="fr-FR" sz="1400" b="0" i="0" u="none" strike="noStrike" baseline="0">
            <a:solidFill>
              <a:schemeClr val="bg1"/>
            </a:solidFill>
            <a:latin typeface="+mn-lt"/>
          </a:endParaRPr>
        </a:p>
      </xdr:txBody>
    </xdr:sp>
    <xdr:clientData/>
  </xdr:twoCellAnchor>
  <xdr:twoCellAnchor editAs="oneCell">
    <xdr:from>
      <xdr:col>6</xdr:col>
      <xdr:colOff>238125</xdr:colOff>
      <xdr:row>59</xdr:row>
      <xdr:rowOff>247649</xdr:rowOff>
    </xdr:from>
    <xdr:to>
      <xdr:col>6</xdr:col>
      <xdr:colOff>1369695</xdr:colOff>
      <xdr:row>61</xdr:row>
      <xdr:rowOff>57784</xdr:rowOff>
    </xdr:to>
    <xdr:pic>
      <xdr:nvPicPr>
        <xdr:cNvPr id="4" name="Image 3" descr="cid:image001.jpg@01D563D1.6053D880">
          <a:extLst>
            <a:ext uri="{FF2B5EF4-FFF2-40B4-BE49-F238E27FC236}">
              <a16:creationId xmlns:a16="http://schemas.microsoft.com/office/drawing/2014/main" id="{4171662B-9B5E-48B5-8B2C-38A6DECCB9B1}"/>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15700" y="18678524"/>
          <a:ext cx="1131570" cy="4387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619125</xdr:colOff>
      <xdr:row>0</xdr:row>
      <xdr:rowOff>438068</xdr:rowOff>
    </xdr:from>
    <xdr:to>
      <xdr:col>6</xdr:col>
      <xdr:colOff>1495425</xdr:colOff>
      <xdr:row>0</xdr:row>
      <xdr:rowOff>1630680</xdr:rowOff>
    </xdr:to>
    <xdr:pic>
      <xdr:nvPicPr>
        <xdr:cNvPr id="2" name="Image 1">
          <a:extLst>
            <a:ext uri="{FF2B5EF4-FFF2-40B4-BE49-F238E27FC236}">
              <a16:creationId xmlns:a16="http://schemas.microsoft.com/office/drawing/2014/main" id="{47B61843-A77D-46CF-8DDE-5202E0C0F7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82225" y="438068"/>
          <a:ext cx="2390775" cy="1192612"/>
        </a:xfrm>
        <a:prstGeom prst="rect">
          <a:avLst/>
        </a:prstGeom>
      </xdr:spPr>
    </xdr:pic>
    <xdr:clientData/>
  </xdr:twoCellAnchor>
  <xdr:twoCellAnchor>
    <xdr:from>
      <xdr:col>0</xdr:col>
      <xdr:colOff>0</xdr:colOff>
      <xdr:row>60</xdr:row>
      <xdr:rowOff>19048</xdr:rowOff>
    </xdr:from>
    <xdr:to>
      <xdr:col>6</xdr:col>
      <xdr:colOff>1504950</xdr:colOff>
      <xdr:row>61</xdr:row>
      <xdr:rowOff>304800</xdr:rowOff>
    </xdr:to>
    <xdr:sp macro="" textlink="">
      <xdr:nvSpPr>
        <xdr:cNvPr id="3" name="Rectangle à coins arrondis 3">
          <a:extLst>
            <a:ext uri="{FF2B5EF4-FFF2-40B4-BE49-F238E27FC236}">
              <a16:creationId xmlns:a16="http://schemas.microsoft.com/office/drawing/2014/main" id="{3FCE78B2-D8F6-4A1A-8750-B16597E4EEAD}"/>
            </a:ext>
          </a:extLst>
        </xdr:cNvPr>
        <xdr:cNvSpPr>
          <a:spLocks noChangeArrowheads="1"/>
        </xdr:cNvSpPr>
      </xdr:nvSpPr>
      <xdr:spPr bwMode="auto">
        <a:xfrm rot="10800000" flipH="1" flipV="1">
          <a:off x="0" y="18764248"/>
          <a:ext cx="12582525" cy="6000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400" b="1" i="0" u="none" strike="noStrike" baseline="0">
              <a:solidFill>
                <a:schemeClr val="bg1"/>
              </a:solidFill>
              <a:latin typeface="+mn-lt"/>
            </a:rPr>
            <a:t>232 avenue du Haut Lévêque - CS 40031 - 33615 PESSAC Cedex</a:t>
          </a:r>
          <a:endParaRPr lang="fr-FR" sz="1400" b="0" i="0" u="none" strike="noStrike" baseline="0">
            <a:solidFill>
              <a:schemeClr val="bg1"/>
            </a:solidFill>
            <a:latin typeface="+mn-lt"/>
          </a:endParaRPr>
        </a:p>
        <a:p>
          <a:pPr algn="l" rtl="0">
            <a:defRPr sz="1000"/>
          </a:pPr>
          <a:r>
            <a:rPr lang="fr-FR" sz="1400" b="1" i="0" u="none" strike="noStrike" baseline="0">
              <a:solidFill>
                <a:schemeClr val="bg1"/>
              </a:solidFill>
              <a:latin typeface="+mn-lt"/>
            </a:rPr>
            <a:t> Personnes à contacter : Isabelle LEMAIRE - i.lemaire@anfh.fr</a:t>
          </a:r>
          <a:r>
            <a:rPr lang="fr-FR" sz="1400" b="0" i="0" u="none" strike="noStrike" baseline="0">
              <a:solidFill>
                <a:srgbClr val="2F5496"/>
              </a:solidFill>
              <a:latin typeface="+mn-lt"/>
              <a:cs typeface="Times New Roman"/>
            </a:rPr>
            <a:t>		</a:t>
          </a:r>
          <a:r>
            <a:rPr lang="fr-FR" sz="1400" b="1" i="0" u="none" strike="noStrike" baseline="0">
              <a:solidFill>
                <a:srgbClr val="FF0000"/>
              </a:solidFill>
              <a:latin typeface="+mn-lt"/>
              <a:cs typeface="Times New Roman"/>
            </a:rPr>
            <a:t>Demande à adresser EXCLUSIVEMENT à aquitaine@anfh.fr</a:t>
          </a:r>
        </a:p>
      </xdr:txBody>
    </xdr:sp>
    <xdr:clientData/>
  </xdr:twoCellAnchor>
  <xdr:twoCellAnchor editAs="oneCell">
    <xdr:from>
      <xdr:col>6</xdr:col>
      <xdr:colOff>257175</xdr:colOff>
      <xdr:row>60</xdr:row>
      <xdr:rowOff>95249</xdr:rowOff>
    </xdr:from>
    <xdr:to>
      <xdr:col>6</xdr:col>
      <xdr:colOff>1388745</xdr:colOff>
      <xdr:row>61</xdr:row>
      <xdr:rowOff>219709</xdr:rowOff>
    </xdr:to>
    <xdr:pic>
      <xdr:nvPicPr>
        <xdr:cNvPr id="4" name="Image 3" descr="cid:image001.jpg@01D563D1.6053D880">
          <a:extLst>
            <a:ext uri="{FF2B5EF4-FFF2-40B4-BE49-F238E27FC236}">
              <a16:creationId xmlns:a16="http://schemas.microsoft.com/office/drawing/2014/main" id="{39F5B570-9E4D-454B-81AA-649BAFFEF056}"/>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34750" y="18840449"/>
          <a:ext cx="1131570" cy="4387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619125</xdr:colOff>
      <xdr:row>0</xdr:row>
      <xdr:rowOff>438068</xdr:rowOff>
    </xdr:from>
    <xdr:to>
      <xdr:col>6</xdr:col>
      <xdr:colOff>1495425</xdr:colOff>
      <xdr:row>0</xdr:row>
      <xdr:rowOff>1630680</xdr:rowOff>
    </xdr:to>
    <xdr:pic>
      <xdr:nvPicPr>
        <xdr:cNvPr id="2" name="Image 1">
          <a:extLst>
            <a:ext uri="{FF2B5EF4-FFF2-40B4-BE49-F238E27FC236}">
              <a16:creationId xmlns:a16="http://schemas.microsoft.com/office/drawing/2014/main" id="{12F773D0-2FD8-461E-B1B1-D8E6FA8C76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82225" y="438068"/>
          <a:ext cx="2390775" cy="1192612"/>
        </a:xfrm>
        <a:prstGeom prst="rect">
          <a:avLst/>
        </a:prstGeom>
      </xdr:spPr>
    </xdr:pic>
    <xdr:clientData/>
  </xdr:twoCellAnchor>
  <xdr:twoCellAnchor>
    <xdr:from>
      <xdr:col>0</xdr:col>
      <xdr:colOff>0</xdr:colOff>
      <xdr:row>60</xdr:row>
      <xdr:rowOff>19048</xdr:rowOff>
    </xdr:from>
    <xdr:to>
      <xdr:col>6</xdr:col>
      <xdr:colOff>1504950</xdr:colOff>
      <xdr:row>62</xdr:row>
      <xdr:rowOff>295275</xdr:rowOff>
    </xdr:to>
    <xdr:sp macro="" textlink="">
      <xdr:nvSpPr>
        <xdr:cNvPr id="3" name="Rectangle à coins arrondis 3">
          <a:extLst>
            <a:ext uri="{FF2B5EF4-FFF2-40B4-BE49-F238E27FC236}">
              <a16:creationId xmlns:a16="http://schemas.microsoft.com/office/drawing/2014/main" id="{E9E92EF0-A1AE-46B6-974E-37F4C26EBE52}"/>
            </a:ext>
          </a:extLst>
        </xdr:cNvPr>
        <xdr:cNvSpPr>
          <a:spLocks noChangeArrowheads="1"/>
        </xdr:cNvSpPr>
      </xdr:nvSpPr>
      <xdr:spPr bwMode="auto">
        <a:xfrm rot="10800000" flipH="1" flipV="1">
          <a:off x="0" y="1875472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400" b="1" i="0" u="none" strike="noStrike" baseline="0">
              <a:solidFill>
                <a:schemeClr val="bg1"/>
              </a:solidFill>
              <a:latin typeface="+mn-lt"/>
            </a:rPr>
            <a:t>232 avenue du Haut Lévêque - CS 40031 - 33615 PESSAC Cedex</a:t>
          </a:r>
        </a:p>
        <a:p>
          <a:pPr algn="l" rtl="0">
            <a:defRPr sz="1000"/>
          </a:pPr>
          <a:r>
            <a:rPr lang="fr-FR" sz="1400" b="1" i="0" u="none" strike="noStrike" baseline="0">
              <a:solidFill>
                <a:schemeClr val="bg1"/>
              </a:solidFill>
              <a:latin typeface="+mn-lt"/>
            </a:rPr>
            <a:t>Personnes à contacter : Isabelle LEMAIRE - i.lemaire@anfh.fr</a:t>
          </a:r>
          <a:r>
            <a:rPr lang="fr-FR" sz="1400" b="0" i="0" u="none" strike="noStrike" baseline="0">
              <a:solidFill>
                <a:srgbClr val="2F5496"/>
              </a:solidFill>
              <a:latin typeface="+mn-lt"/>
              <a:cs typeface="Times New Roman"/>
            </a:rPr>
            <a:t>		</a:t>
          </a:r>
          <a:r>
            <a:rPr lang="fr-FR" sz="1400" b="1" i="0" u="none" strike="noStrike" baseline="0">
              <a:solidFill>
                <a:srgbClr val="FF0000"/>
              </a:solidFill>
              <a:latin typeface="+mn-lt"/>
              <a:cs typeface="Times New Roman"/>
            </a:rPr>
            <a:t>Demande à adresser EXCLUSIVEMENT à aquitaine@anfh.fr</a:t>
          </a:r>
        </a:p>
      </xdr:txBody>
    </xdr:sp>
    <xdr:clientData/>
  </xdr:twoCellAnchor>
  <xdr:twoCellAnchor editAs="oneCell">
    <xdr:from>
      <xdr:col>6</xdr:col>
      <xdr:colOff>180975</xdr:colOff>
      <xdr:row>60</xdr:row>
      <xdr:rowOff>247649</xdr:rowOff>
    </xdr:from>
    <xdr:to>
      <xdr:col>6</xdr:col>
      <xdr:colOff>1312545</xdr:colOff>
      <xdr:row>62</xdr:row>
      <xdr:rowOff>57784</xdr:rowOff>
    </xdr:to>
    <xdr:pic>
      <xdr:nvPicPr>
        <xdr:cNvPr id="4" name="Image 3" descr="cid:image001.jpg@01D563D1.6053D880">
          <a:extLst>
            <a:ext uri="{FF2B5EF4-FFF2-40B4-BE49-F238E27FC236}">
              <a16:creationId xmlns:a16="http://schemas.microsoft.com/office/drawing/2014/main" id="{25349B61-3762-48DA-9D6D-7820B6754CB6}"/>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258550" y="18992849"/>
          <a:ext cx="1131570" cy="43878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ertificationprofessionnelle.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04"/>
  <sheetViews>
    <sheetView tabSelected="1"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8" width="16.140625" style="111" bestFit="1" customWidth="1"/>
    <col min="9" max="9" width="11.42578125" style="111"/>
    <col min="10" max="11" width="14.7109375" style="111" bestFit="1" customWidth="1"/>
    <col min="12" max="12" width="16.7109375" style="111" bestFit="1" customWidth="1"/>
    <col min="13" max="13" width="11.42578125" style="111"/>
    <col min="14" max="41" width="11.42578125" style="11"/>
    <col min="42" max="16384" width="11.42578125" style="1"/>
  </cols>
  <sheetData>
    <row r="1" spans="1:41" s="10" customFormat="1" ht="130.15" customHeight="1" x14ac:dyDescent="0.2">
      <c r="A1" s="166" t="s">
        <v>353</v>
      </c>
      <c r="B1" s="166"/>
      <c r="C1" s="166"/>
      <c r="D1" s="166"/>
      <c r="E1" s="166"/>
      <c r="F1" s="166"/>
      <c r="G1" s="166"/>
      <c r="H1" s="111"/>
      <c r="I1" s="111"/>
      <c r="J1" s="111"/>
      <c r="K1" s="111"/>
      <c r="L1" s="111"/>
      <c r="M1" s="1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s="16" customFormat="1" ht="8.1" customHeight="1" x14ac:dyDescent="0.2">
      <c r="A2" s="168"/>
      <c r="B2" s="168"/>
      <c r="C2" s="168"/>
      <c r="D2" s="168"/>
      <c r="E2" s="168"/>
      <c r="F2" s="168"/>
      <c r="G2" s="168"/>
      <c r="H2" s="111"/>
      <c r="I2" s="111"/>
      <c r="J2" s="111"/>
      <c r="K2" s="111"/>
      <c r="L2" s="111"/>
      <c r="M2" s="111"/>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s="25" customFormat="1" ht="30.75" customHeight="1" x14ac:dyDescent="0.25">
      <c r="A3" s="151" t="s">
        <v>296</v>
      </c>
      <c r="B3" s="152"/>
      <c r="C3" s="152"/>
      <c r="D3" s="152"/>
      <c r="E3" s="152"/>
      <c r="F3" s="152"/>
      <c r="G3" s="153"/>
      <c r="H3" s="111"/>
      <c r="I3" s="111"/>
      <c r="J3" s="111"/>
      <c r="K3" s="111"/>
      <c r="L3" s="111"/>
      <c r="M3" s="111"/>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row>
    <row r="4" spans="1:41" s="27" customFormat="1" ht="8.1" customHeight="1" x14ac:dyDescent="0.2">
      <c r="A4" s="171"/>
      <c r="B4" s="171"/>
      <c r="C4" s="171"/>
      <c r="D4" s="171"/>
      <c r="E4" s="171"/>
      <c r="F4" s="171"/>
      <c r="G4" s="171"/>
      <c r="H4" s="111"/>
      <c r="I4" s="111"/>
      <c r="J4" s="111"/>
      <c r="K4" s="111"/>
      <c r="L4" s="111"/>
      <c r="M4" s="111"/>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s="2" customFormat="1" ht="24.95" customHeight="1" x14ac:dyDescent="0.2">
      <c r="A5" s="14" t="s">
        <v>1</v>
      </c>
      <c r="B5" s="177" t="s">
        <v>2</v>
      </c>
      <c r="C5" s="177"/>
      <c r="D5" s="177"/>
      <c r="E5" s="177"/>
      <c r="F5" s="177"/>
      <c r="G5" s="177"/>
      <c r="H5" s="111"/>
      <c r="I5" s="111"/>
      <c r="J5" s="111"/>
      <c r="K5" s="111"/>
      <c r="L5" s="111"/>
      <c r="M5" s="1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s="2" customFormat="1" ht="24.95" customHeight="1" x14ac:dyDescent="0.2">
      <c r="A6" s="14" t="s">
        <v>3</v>
      </c>
      <c r="B6" s="154" t="str">
        <f>VLOOKUP('FORMATION ASG'!B5,'liste des établissements'!A1:B138,2)</f>
        <v xml:space="preserve"> </v>
      </c>
      <c r="C6" s="154"/>
      <c r="D6" s="154"/>
      <c r="E6" s="154"/>
      <c r="F6" s="154"/>
      <c r="G6" s="154"/>
      <c r="H6" s="111"/>
      <c r="I6" s="111"/>
      <c r="J6" s="111"/>
      <c r="K6" s="111"/>
      <c r="L6" s="111"/>
      <c r="M6" s="1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s="2" customFormat="1" ht="24.95" customHeight="1" x14ac:dyDescent="0.2">
      <c r="A7" s="28" t="s">
        <v>4</v>
      </c>
      <c r="B7" s="161"/>
      <c r="C7" s="161"/>
      <c r="D7" s="161"/>
      <c r="E7" s="161"/>
      <c r="F7" s="161"/>
      <c r="G7" s="161"/>
      <c r="H7" s="111"/>
      <c r="I7" s="111"/>
      <c r="J7" s="111"/>
      <c r="K7" s="111"/>
      <c r="L7" s="111"/>
      <c r="M7" s="1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s="4" customFormat="1" ht="24.95" customHeight="1" x14ac:dyDescent="0.2">
      <c r="A8" s="14" t="s">
        <v>281</v>
      </c>
      <c r="B8" s="94" t="s">
        <v>5</v>
      </c>
      <c r="C8" s="13" t="s">
        <v>6</v>
      </c>
      <c r="D8" s="167"/>
      <c r="E8" s="167"/>
      <c r="F8" s="61"/>
      <c r="G8" s="80"/>
      <c r="H8" s="111"/>
      <c r="I8" s="111"/>
      <c r="J8" s="111"/>
      <c r="K8" s="111"/>
      <c r="L8" s="111"/>
      <c r="M8" s="111"/>
      <c r="N8" s="11"/>
      <c r="O8" s="11"/>
      <c r="P8" s="11"/>
      <c r="Q8" s="11"/>
      <c r="R8" s="11"/>
      <c r="S8" s="11"/>
      <c r="T8" s="11"/>
      <c r="U8" s="11"/>
      <c r="V8" s="11"/>
      <c r="W8" s="11"/>
      <c r="X8" s="11"/>
      <c r="Y8" s="11"/>
      <c r="Z8" s="11"/>
      <c r="AA8" s="11"/>
      <c r="AB8" s="40"/>
      <c r="AC8" s="40"/>
      <c r="AD8" s="40"/>
      <c r="AE8" s="40"/>
      <c r="AF8" s="40"/>
      <c r="AG8" s="40"/>
      <c r="AH8" s="40"/>
      <c r="AI8" s="40"/>
      <c r="AJ8" s="40"/>
      <c r="AK8" s="40"/>
      <c r="AL8" s="40"/>
      <c r="AM8" s="40"/>
      <c r="AN8" s="40"/>
      <c r="AO8" s="40"/>
    </row>
    <row r="9" spans="1:41" s="3" customFormat="1" ht="8.1" customHeight="1" x14ac:dyDescent="0.3">
      <c r="A9" s="173"/>
      <c r="B9" s="173"/>
      <c r="C9" s="173"/>
      <c r="D9" s="173"/>
      <c r="E9" s="173"/>
      <c r="F9" s="173"/>
      <c r="G9" s="173"/>
      <c r="H9" s="111"/>
      <c r="I9" s="111"/>
      <c r="J9" s="111"/>
      <c r="K9" s="111"/>
      <c r="L9" s="111"/>
      <c r="M9" s="111"/>
      <c r="N9" s="11"/>
      <c r="O9" s="11"/>
      <c r="P9" s="11"/>
      <c r="Q9" s="11"/>
      <c r="R9" s="11"/>
      <c r="S9" s="11"/>
      <c r="T9" s="11"/>
      <c r="U9" s="11"/>
      <c r="V9" s="11"/>
      <c r="W9" s="11"/>
      <c r="X9" s="11"/>
      <c r="Y9" s="11"/>
      <c r="Z9" s="11"/>
      <c r="AA9" s="11"/>
      <c r="AB9" s="41"/>
      <c r="AC9" s="41"/>
      <c r="AD9" s="41"/>
      <c r="AE9" s="41"/>
      <c r="AF9" s="41"/>
      <c r="AG9" s="41"/>
      <c r="AH9" s="41"/>
      <c r="AI9" s="41"/>
      <c r="AJ9" s="41"/>
      <c r="AK9" s="41"/>
      <c r="AL9" s="41"/>
      <c r="AM9" s="41"/>
      <c r="AN9" s="41"/>
      <c r="AO9" s="41"/>
    </row>
    <row r="10" spans="1:41" s="25" customFormat="1" ht="30.75" customHeight="1" x14ac:dyDescent="0.25">
      <c r="A10" s="151" t="s">
        <v>297</v>
      </c>
      <c r="B10" s="152"/>
      <c r="C10" s="152"/>
      <c r="D10" s="152"/>
      <c r="E10" s="152"/>
      <c r="F10" s="152"/>
      <c r="G10" s="153"/>
      <c r="H10" s="111"/>
      <c r="I10" s="111"/>
      <c r="J10" s="111"/>
      <c r="K10" s="111"/>
      <c r="L10" s="111"/>
      <c r="M10" s="111"/>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row>
    <row r="11" spans="1:41" s="3" customFormat="1" ht="8.1" customHeight="1" x14ac:dyDescent="0.3">
      <c r="A11" s="172"/>
      <c r="B11" s="172"/>
      <c r="C11" s="172"/>
      <c r="D11" s="172"/>
      <c r="E11" s="172"/>
      <c r="F11" s="172"/>
      <c r="G11" s="172"/>
      <c r="H11" s="111"/>
      <c r="I11" s="111"/>
      <c r="J11" s="111"/>
      <c r="K11" s="111"/>
      <c r="L11" s="111"/>
      <c r="M11" s="111"/>
      <c r="N11" s="11"/>
      <c r="O11" s="11"/>
      <c r="P11" s="11"/>
      <c r="Q11" s="11"/>
      <c r="R11" s="11"/>
      <c r="S11" s="11"/>
      <c r="T11" s="11"/>
      <c r="U11" s="11"/>
      <c r="V11" s="11"/>
      <c r="W11" s="11"/>
      <c r="X11" s="11"/>
      <c r="Y11" s="11"/>
      <c r="Z11" s="11"/>
      <c r="AA11" s="11"/>
      <c r="AB11" s="41"/>
      <c r="AC11" s="41"/>
      <c r="AD11" s="41"/>
      <c r="AE11" s="41"/>
      <c r="AF11" s="41"/>
      <c r="AG11" s="41"/>
      <c r="AH11" s="41"/>
      <c r="AI11" s="41"/>
      <c r="AJ11" s="41"/>
      <c r="AK11" s="41"/>
      <c r="AL11" s="41"/>
      <c r="AM11" s="41"/>
      <c r="AN11" s="41"/>
      <c r="AO11" s="41"/>
    </row>
    <row r="12" spans="1:41" s="3" customFormat="1" ht="24.95" customHeight="1" x14ac:dyDescent="0.3">
      <c r="A12" s="14" t="s">
        <v>7</v>
      </c>
      <c r="B12" s="161"/>
      <c r="C12" s="161"/>
      <c r="D12" s="161"/>
      <c r="E12" s="14" t="s">
        <v>325</v>
      </c>
      <c r="F12" s="170"/>
      <c r="G12" s="170"/>
      <c r="H12" s="111"/>
      <c r="I12" s="111"/>
      <c r="J12" s="111"/>
      <c r="K12" s="111"/>
      <c r="L12" s="111"/>
      <c r="M12" s="111"/>
      <c r="N12" s="11"/>
      <c r="O12" s="11"/>
      <c r="P12" s="11"/>
      <c r="Q12" s="11"/>
      <c r="R12" s="11"/>
      <c r="S12" s="11"/>
      <c r="T12" s="11"/>
      <c r="U12" s="11"/>
      <c r="V12" s="11"/>
      <c r="W12" s="11"/>
      <c r="X12" s="11"/>
      <c r="Y12" s="11"/>
      <c r="Z12" s="11"/>
      <c r="AA12" s="11"/>
      <c r="AB12" s="41"/>
      <c r="AC12" s="41"/>
      <c r="AD12" s="41"/>
      <c r="AE12" s="41"/>
      <c r="AF12" s="41"/>
      <c r="AG12" s="41"/>
      <c r="AH12" s="41"/>
      <c r="AI12" s="41"/>
      <c r="AJ12" s="41"/>
      <c r="AK12" s="41"/>
      <c r="AL12" s="41"/>
      <c r="AM12" s="41"/>
      <c r="AN12" s="41"/>
      <c r="AO12" s="41"/>
    </row>
    <row r="13" spans="1:41" s="3" customFormat="1" ht="24.95" customHeight="1" x14ac:dyDescent="0.3">
      <c r="A13" s="14" t="s">
        <v>311</v>
      </c>
      <c r="B13" s="154" t="s">
        <v>60</v>
      </c>
      <c r="C13" s="154"/>
      <c r="D13" s="154"/>
      <c r="E13" s="154"/>
      <c r="F13" s="154"/>
      <c r="G13" s="154"/>
      <c r="H13" s="111"/>
      <c r="I13" s="111"/>
      <c r="J13" s="111"/>
      <c r="K13" s="111"/>
      <c r="L13" s="111"/>
      <c r="M13" s="111"/>
      <c r="N13" s="11"/>
      <c r="O13" s="11"/>
      <c r="P13" s="11"/>
      <c r="Q13" s="11"/>
      <c r="R13" s="11"/>
      <c r="S13" s="11"/>
      <c r="T13" s="11"/>
      <c r="U13" s="11"/>
      <c r="V13" s="11"/>
      <c r="W13" s="11"/>
      <c r="X13" s="11"/>
      <c r="Y13" s="11"/>
      <c r="Z13" s="11"/>
      <c r="AA13" s="11"/>
      <c r="AB13" s="41"/>
      <c r="AC13" s="41"/>
      <c r="AD13" s="41"/>
      <c r="AE13" s="41"/>
      <c r="AF13" s="41"/>
      <c r="AG13" s="41"/>
      <c r="AH13" s="41"/>
      <c r="AI13" s="41"/>
      <c r="AJ13" s="41"/>
      <c r="AK13" s="41"/>
      <c r="AL13" s="41"/>
      <c r="AM13" s="41"/>
      <c r="AN13" s="41"/>
      <c r="AO13" s="41"/>
    </row>
    <row r="14" spans="1:41" s="3" customFormat="1" ht="24.95" customHeight="1" x14ac:dyDescent="0.3">
      <c r="A14" s="14" t="s">
        <v>287</v>
      </c>
      <c r="B14" s="95" t="s">
        <v>0</v>
      </c>
      <c r="C14" s="155" t="s">
        <v>8</v>
      </c>
      <c r="D14" s="155"/>
      <c r="E14" s="155"/>
      <c r="F14" s="169" t="str">
        <f>IF(B14="Sélectionner","",IF(B14="Savoir de base (Niveau 1)","Oui (3 et infra 3)",IF(B14="Certificat Prof. (Niveau 2)","Oui (3 et infra 3)",IF(B14="CAP, BEP (Niveau 3)","Oui (3 et infra 3)","Non"))))</f>
        <v/>
      </c>
      <c r="G14" s="169"/>
      <c r="H14" s="111"/>
      <c r="I14" s="111"/>
      <c r="J14" s="111"/>
      <c r="K14" s="111"/>
      <c r="L14" s="111"/>
      <c r="M14" s="111"/>
      <c r="N14" s="11"/>
      <c r="O14" s="11"/>
      <c r="P14" s="11"/>
      <c r="Q14" s="11"/>
      <c r="R14" s="11"/>
      <c r="S14" s="11"/>
      <c r="T14" s="11"/>
      <c r="U14" s="11"/>
      <c r="V14" s="11"/>
      <c r="W14" s="11"/>
      <c r="X14" s="11"/>
      <c r="Y14" s="11"/>
      <c r="Z14" s="11"/>
      <c r="AA14" s="11"/>
      <c r="AB14" s="41"/>
      <c r="AC14" s="41"/>
      <c r="AD14" s="41"/>
      <c r="AE14" s="41"/>
      <c r="AF14" s="41"/>
      <c r="AG14" s="41"/>
      <c r="AH14" s="41"/>
      <c r="AI14" s="41"/>
      <c r="AJ14" s="41"/>
      <c r="AK14" s="41"/>
      <c r="AL14" s="41"/>
      <c r="AM14" s="41"/>
      <c r="AN14" s="41"/>
      <c r="AO14" s="41"/>
    </row>
    <row r="15" spans="1:41" s="5" customFormat="1" ht="24.95" customHeight="1" x14ac:dyDescent="0.2">
      <c r="A15" s="14" t="s">
        <v>9</v>
      </c>
      <c r="B15" s="33" t="s">
        <v>44</v>
      </c>
      <c r="C15" s="155" t="s">
        <v>295</v>
      </c>
      <c r="D15" s="155"/>
      <c r="E15" s="155"/>
      <c r="F15" s="154" t="s">
        <v>330</v>
      </c>
      <c r="G15" s="154"/>
      <c r="H15" s="111"/>
      <c r="I15" s="111"/>
      <c r="J15" s="111"/>
      <c r="K15" s="111"/>
      <c r="L15" s="111"/>
      <c r="M15" s="111"/>
      <c r="N15" s="11"/>
      <c r="O15" s="11"/>
      <c r="P15" s="11"/>
      <c r="Q15" s="11"/>
      <c r="R15" s="11"/>
      <c r="S15" s="11"/>
      <c r="T15" s="11"/>
      <c r="U15" s="11"/>
      <c r="V15" s="11"/>
      <c r="W15" s="11"/>
      <c r="X15" s="11"/>
      <c r="Y15" s="11"/>
      <c r="Z15" s="11"/>
      <c r="AA15" s="11"/>
      <c r="AB15" s="42"/>
      <c r="AC15" s="42"/>
      <c r="AD15" s="42"/>
      <c r="AE15" s="42"/>
      <c r="AF15" s="42"/>
      <c r="AG15" s="42"/>
      <c r="AH15" s="42"/>
      <c r="AI15" s="42"/>
      <c r="AJ15" s="42"/>
      <c r="AK15" s="42"/>
      <c r="AL15" s="42"/>
      <c r="AM15" s="42"/>
      <c r="AN15" s="42"/>
      <c r="AO15" s="42"/>
    </row>
    <row r="16" spans="1:41" s="5" customFormat="1" ht="24.95" customHeight="1" x14ac:dyDescent="0.2">
      <c r="A16" s="14" t="s">
        <v>10</v>
      </c>
      <c r="B16" s="161" t="s">
        <v>0</v>
      </c>
      <c r="C16" s="161"/>
      <c r="D16" s="161"/>
      <c r="E16" s="161"/>
      <c r="F16" s="161"/>
      <c r="G16" s="161"/>
      <c r="H16" s="111"/>
      <c r="I16" s="111"/>
      <c r="J16" s="111"/>
      <c r="K16" s="111"/>
      <c r="L16" s="111"/>
      <c r="M16" s="111"/>
      <c r="N16" s="11"/>
      <c r="O16" s="11"/>
      <c r="P16" s="11"/>
      <c r="Q16" s="11"/>
      <c r="R16" s="11"/>
      <c r="S16" s="11"/>
      <c r="T16" s="11"/>
      <c r="U16" s="11"/>
      <c r="V16" s="11"/>
      <c r="W16" s="11"/>
      <c r="X16" s="11"/>
      <c r="Y16" s="11"/>
      <c r="Z16" s="11"/>
      <c r="AA16" s="11"/>
      <c r="AB16" s="42"/>
      <c r="AC16" s="42"/>
      <c r="AD16" s="42"/>
      <c r="AE16" s="42"/>
      <c r="AF16" s="42"/>
      <c r="AG16" s="42"/>
      <c r="AH16" s="42"/>
      <c r="AI16" s="42"/>
      <c r="AJ16" s="42"/>
      <c r="AK16" s="42"/>
      <c r="AL16" s="42"/>
      <c r="AM16" s="42"/>
      <c r="AN16" s="42"/>
      <c r="AO16" s="42"/>
    </row>
    <row r="17" spans="1:41" s="6" customFormat="1" ht="24.95" customHeight="1" x14ac:dyDescent="0.2">
      <c r="A17" s="15" t="s">
        <v>298</v>
      </c>
      <c r="B17" s="94"/>
      <c r="C17" s="155"/>
      <c r="D17" s="155"/>
      <c r="E17" s="155"/>
      <c r="F17" s="15"/>
      <c r="G17" s="14"/>
      <c r="H17" s="111"/>
      <c r="I17" s="111"/>
      <c r="J17" s="111"/>
      <c r="K17" s="111"/>
      <c r="L17" s="111"/>
      <c r="M17" s="111"/>
      <c r="N17" s="11"/>
      <c r="O17" s="11"/>
      <c r="P17" s="11"/>
      <c r="Q17" s="11"/>
      <c r="R17" s="11"/>
      <c r="S17" s="11"/>
      <c r="T17" s="11"/>
      <c r="U17" s="11"/>
      <c r="V17" s="11"/>
      <c r="W17" s="11"/>
      <c r="X17" s="11"/>
      <c r="Y17" s="11"/>
      <c r="Z17" s="11"/>
      <c r="AA17" s="11"/>
      <c r="AB17" s="43"/>
      <c r="AC17" s="43"/>
      <c r="AD17" s="43"/>
      <c r="AE17" s="43"/>
      <c r="AF17" s="43"/>
      <c r="AG17" s="43"/>
      <c r="AH17" s="43"/>
      <c r="AI17" s="43"/>
      <c r="AJ17" s="43"/>
      <c r="AK17" s="43"/>
      <c r="AL17" s="43"/>
      <c r="AM17" s="43"/>
      <c r="AN17" s="43"/>
      <c r="AO17" s="43"/>
    </row>
    <row r="18" spans="1:41" s="6" customFormat="1" ht="24.95" customHeight="1" x14ac:dyDescent="0.2">
      <c r="A18" s="15" t="s">
        <v>12</v>
      </c>
      <c r="B18" s="15"/>
      <c r="C18" s="167"/>
      <c r="D18" s="167"/>
      <c r="E18" s="167"/>
      <c r="F18" s="13"/>
      <c r="G18" s="81"/>
      <c r="H18" s="111"/>
      <c r="I18" s="111"/>
      <c r="J18" s="111"/>
      <c r="K18" s="111"/>
      <c r="L18" s="111"/>
      <c r="M18" s="111"/>
      <c r="N18" s="11"/>
      <c r="O18" s="11"/>
      <c r="P18" s="11"/>
      <c r="Q18" s="11"/>
      <c r="R18" s="11"/>
      <c r="S18" s="11"/>
      <c r="T18" s="11"/>
      <c r="U18" s="11"/>
      <c r="V18" s="11"/>
      <c r="W18" s="11"/>
      <c r="X18" s="11"/>
      <c r="Y18" s="11"/>
      <c r="Z18" s="11"/>
      <c r="AA18" s="11"/>
      <c r="AB18" s="43"/>
      <c r="AC18" s="43"/>
      <c r="AD18" s="43"/>
      <c r="AE18" s="43"/>
      <c r="AF18" s="43"/>
      <c r="AG18" s="43"/>
      <c r="AH18" s="43"/>
      <c r="AI18" s="43"/>
      <c r="AJ18" s="43"/>
      <c r="AK18" s="43"/>
      <c r="AL18" s="43"/>
      <c r="AM18" s="43"/>
      <c r="AN18" s="43"/>
      <c r="AO18" s="43"/>
    </row>
    <row r="19" spans="1:41" s="7" customFormat="1" ht="24.95" customHeight="1" x14ac:dyDescent="0.2">
      <c r="A19" s="155" t="s">
        <v>347</v>
      </c>
      <c r="B19" s="155"/>
      <c r="C19" s="155"/>
      <c r="D19" s="155"/>
      <c r="E19" s="136"/>
      <c r="F19" s="14"/>
      <c r="G19" s="15"/>
      <c r="H19" s="111"/>
      <c r="I19" s="111"/>
      <c r="J19" s="111"/>
      <c r="K19" s="111"/>
      <c r="L19" s="111"/>
      <c r="M19" s="111"/>
      <c r="N19" s="11"/>
      <c r="O19" s="11"/>
      <c r="P19" s="11"/>
      <c r="Q19" s="11"/>
      <c r="R19" s="11"/>
      <c r="S19" s="11"/>
      <c r="T19" s="11"/>
      <c r="U19" s="11"/>
      <c r="V19" s="11"/>
      <c r="W19" s="11"/>
      <c r="X19" s="11"/>
      <c r="Y19" s="11"/>
      <c r="Z19" s="11"/>
      <c r="AA19" s="44"/>
      <c r="AB19" s="44"/>
      <c r="AC19" s="44"/>
      <c r="AD19" s="44"/>
      <c r="AE19" s="44"/>
      <c r="AF19" s="44"/>
      <c r="AG19" s="44"/>
      <c r="AH19" s="44"/>
      <c r="AI19" s="44"/>
      <c r="AJ19" s="44"/>
      <c r="AK19" s="44"/>
      <c r="AL19" s="44"/>
      <c r="AM19" s="44"/>
      <c r="AN19" s="44"/>
      <c r="AO19" s="44"/>
    </row>
    <row r="20" spans="1:41" s="32" customFormat="1" ht="8.1" customHeight="1" x14ac:dyDescent="0.2">
      <c r="A20" s="163"/>
      <c r="B20" s="163"/>
      <c r="C20" s="163"/>
      <c r="D20" s="163"/>
      <c r="E20" s="163"/>
      <c r="F20" s="163"/>
      <c r="G20" s="163"/>
      <c r="H20" s="111"/>
      <c r="I20" s="111"/>
      <c r="J20" s="111"/>
      <c r="K20" s="111"/>
      <c r="L20" s="111"/>
      <c r="M20" s="111"/>
      <c r="N20" s="38"/>
      <c r="O20" s="38"/>
      <c r="P20" s="38"/>
      <c r="Q20" s="38"/>
      <c r="R20" s="38"/>
      <c r="S20" s="38"/>
      <c r="T20" s="38"/>
      <c r="U20" s="38"/>
      <c r="V20" s="38"/>
      <c r="W20" s="38"/>
      <c r="X20" s="38"/>
      <c r="Y20" s="38"/>
      <c r="Z20" s="38"/>
      <c r="AA20" s="45"/>
      <c r="AB20" s="45"/>
      <c r="AC20" s="45"/>
      <c r="AD20" s="45"/>
      <c r="AE20" s="45"/>
      <c r="AF20" s="45"/>
      <c r="AG20" s="45"/>
      <c r="AH20" s="45"/>
      <c r="AI20" s="45"/>
      <c r="AJ20" s="45"/>
      <c r="AK20" s="45"/>
      <c r="AL20" s="45"/>
      <c r="AM20" s="45"/>
      <c r="AN20" s="45"/>
      <c r="AO20" s="45"/>
    </row>
    <row r="21" spans="1:41" s="25" customFormat="1" ht="30.75" customHeight="1" x14ac:dyDescent="0.25">
      <c r="A21" s="151" t="s">
        <v>354</v>
      </c>
      <c r="B21" s="152"/>
      <c r="C21" s="152"/>
      <c r="D21" s="152"/>
      <c r="E21" s="152"/>
      <c r="F21" s="152"/>
      <c r="G21" s="153"/>
      <c r="H21" s="111"/>
      <c r="I21" s="111"/>
      <c r="J21" s="111"/>
      <c r="K21" s="111"/>
      <c r="L21" s="111"/>
      <c r="M21" s="111"/>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row>
    <row r="22" spans="1:41" s="31" customFormat="1" ht="8.1" customHeight="1" x14ac:dyDescent="0.25">
      <c r="A22" s="181"/>
      <c r="B22" s="181"/>
      <c r="C22" s="181"/>
      <c r="D22" s="181"/>
      <c r="E22" s="181"/>
      <c r="F22" s="181"/>
      <c r="G22" s="181"/>
      <c r="H22" s="111"/>
      <c r="I22" s="111"/>
      <c r="J22" s="111"/>
      <c r="K22" s="111"/>
      <c r="L22" s="111"/>
      <c r="M22" s="111"/>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row>
    <row r="23" spans="1:41" ht="24.95" customHeight="1" x14ac:dyDescent="0.2">
      <c r="A23" s="82" t="s">
        <v>285</v>
      </c>
      <c r="B23" s="154" t="s">
        <v>327</v>
      </c>
      <c r="C23" s="154"/>
      <c r="D23" s="154"/>
      <c r="E23" s="154"/>
      <c r="F23" s="86" t="s">
        <v>318</v>
      </c>
      <c r="G23" s="98" t="s">
        <v>317</v>
      </c>
      <c r="H23" s="111">
        <f>IF(B23="Formation certifiante",1,0)</f>
        <v>0</v>
      </c>
      <c r="I23" s="111">
        <f>IF(B23="Formation diplômante",1,0)</f>
        <v>0</v>
      </c>
      <c r="J23" s="111">
        <f>SUM(H23:I23)</f>
        <v>0</v>
      </c>
    </row>
    <row r="24" spans="1:41" s="7" customFormat="1" ht="50.1" customHeight="1" x14ac:dyDescent="0.2">
      <c r="A24" s="14"/>
      <c r="B24" s="162"/>
      <c r="C24" s="162"/>
      <c r="D24" s="162"/>
      <c r="E24" s="162"/>
      <c r="F24" s="162"/>
      <c r="G24" s="162"/>
      <c r="H24" s="111"/>
      <c r="I24" s="111"/>
      <c r="J24" s="111"/>
      <c r="K24" s="111"/>
      <c r="L24" s="111"/>
      <c r="M24" s="111"/>
      <c r="N24" s="11"/>
      <c r="O24" s="11"/>
      <c r="P24" s="11"/>
      <c r="Q24" s="11"/>
      <c r="R24" s="11"/>
      <c r="S24" s="11"/>
      <c r="T24" s="11"/>
      <c r="U24" s="11"/>
      <c r="V24" s="11"/>
      <c r="W24" s="11"/>
      <c r="X24" s="11"/>
      <c r="Y24" s="11"/>
      <c r="Z24" s="11"/>
      <c r="AA24" s="44"/>
      <c r="AB24" s="44"/>
      <c r="AC24" s="44"/>
      <c r="AD24" s="44"/>
      <c r="AE24" s="44"/>
      <c r="AF24" s="44"/>
      <c r="AG24" s="44"/>
      <c r="AH24" s="44"/>
      <c r="AI24" s="44"/>
      <c r="AJ24" s="44"/>
      <c r="AK24" s="44"/>
      <c r="AL24" s="44"/>
      <c r="AM24" s="44"/>
      <c r="AN24" s="44"/>
      <c r="AO24" s="44"/>
    </row>
    <row r="25" spans="1:41" s="8" customFormat="1" ht="24.95" customHeight="1" x14ac:dyDescent="0.2">
      <c r="A25" s="14"/>
      <c r="B25" s="14"/>
      <c r="C25" s="14"/>
      <c r="D25" s="83"/>
      <c r="E25" s="83"/>
      <c r="F25" s="83"/>
      <c r="G25" s="84"/>
      <c r="H25" s="111"/>
      <c r="I25" s="111"/>
      <c r="J25" s="111"/>
      <c r="K25" s="111"/>
      <c r="L25" s="111"/>
      <c r="M25" s="111"/>
      <c r="N25" s="11"/>
      <c r="O25" s="11"/>
      <c r="P25" s="11"/>
      <c r="Q25" s="11"/>
      <c r="R25" s="11"/>
      <c r="S25" s="11"/>
      <c r="T25" s="11"/>
      <c r="U25" s="11"/>
      <c r="V25" s="11"/>
      <c r="W25" s="11"/>
      <c r="X25" s="11"/>
      <c r="Y25" s="11"/>
      <c r="Z25" s="11"/>
      <c r="AA25" s="11"/>
      <c r="AB25" s="47"/>
      <c r="AC25" s="47"/>
      <c r="AD25" s="47"/>
      <c r="AE25" s="47"/>
      <c r="AF25" s="47"/>
      <c r="AG25" s="47"/>
      <c r="AH25" s="47"/>
      <c r="AI25" s="47"/>
      <c r="AJ25" s="47"/>
      <c r="AK25" s="47"/>
      <c r="AL25" s="47"/>
      <c r="AM25" s="47"/>
      <c r="AN25" s="47"/>
      <c r="AO25" s="47"/>
    </row>
    <row r="26" spans="1:41" s="8" customFormat="1" ht="24.95" customHeight="1" x14ac:dyDescent="0.2">
      <c r="A26" s="61"/>
      <c r="B26" s="100"/>
      <c r="C26" s="182"/>
      <c r="D26" s="182"/>
      <c r="E26" s="182"/>
      <c r="F26" s="182"/>
      <c r="G26" s="100"/>
      <c r="H26" s="111"/>
      <c r="I26" s="111"/>
      <c r="J26" s="111"/>
      <c r="K26" s="111"/>
      <c r="L26" s="111"/>
      <c r="M26" s="111"/>
      <c r="N26" s="11"/>
      <c r="O26" s="11"/>
      <c r="P26" s="11"/>
      <c r="Q26" s="11"/>
      <c r="R26" s="11"/>
      <c r="S26" s="11"/>
      <c r="T26" s="11"/>
      <c r="U26" s="11"/>
      <c r="V26" s="11"/>
      <c r="W26" s="11"/>
      <c r="X26" s="11"/>
      <c r="Y26" s="11"/>
      <c r="Z26" s="11"/>
      <c r="AA26" s="11"/>
      <c r="AB26" s="47"/>
      <c r="AC26" s="47"/>
      <c r="AD26" s="47"/>
      <c r="AE26" s="47"/>
      <c r="AF26" s="47"/>
      <c r="AG26" s="47"/>
      <c r="AH26" s="47"/>
      <c r="AI26" s="47"/>
      <c r="AJ26" s="47"/>
      <c r="AK26" s="47"/>
      <c r="AL26" s="47"/>
      <c r="AM26" s="47"/>
      <c r="AN26" s="47"/>
      <c r="AO26" s="47"/>
    </row>
    <row r="27" spans="1:41" s="8" customFormat="1" ht="24.95" customHeight="1" x14ac:dyDescent="0.2">
      <c r="A27" s="183" t="str">
        <f>IF(AND(J23=1,B26="",G26=""),"Vous devez obligatoirement renseigner le code RNCP ou Répertoire Spécifique ACTIVE","")</f>
        <v/>
      </c>
      <c r="B27" s="183"/>
      <c r="C27" s="183"/>
      <c r="D27" s="183"/>
      <c r="E27" s="183"/>
      <c r="F27" s="183"/>
      <c r="G27" s="183"/>
      <c r="H27" s="111"/>
      <c r="I27" s="111"/>
      <c r="J27" s="111"/>
      <c r="K27" s="111"/>
      <c r="L27" s="111"/>
      <c r="M27" s="111"/>
      <c r="N27" s="11"/>
      <c r="O27" s="11"/>
      <c r="P27" s="11"/>
      <c r="Q27" s="11"/>
      <c r="R27" s="11"/>
      <c r="S27" s="11"/>
      <c r="T27" s="11"/>
      <c r="U27" s="11"/>
      <c r="V27" s="11"/>
      <c r="W27" s="11"/>
      <c r="X27" s="11"/>
      <c r="Y27" s="11"/>
      <c r="Z27" s="11"/>
      <c r="AA27" s="11"/>
      <c r="AB27" s="47"/>
      <c r="AC27" s="47"/>
      <c r="AD27" s="47"/>
      <c r="AE27" s="47"/>
      <c r="AF27" s="47"/>
      <c r="AG27" s="47"/>
      <c r="AH27" s="47"/>
      <c r="AI27" s="47"/>
      <c r="AJ27" s="47"/>
      <c r="AK27" s="47"/>
      <c r="AL27" s="47"/>
      <c r="AM27" s="47"/>
      <c r="AN27" s="47"/>
      <c r="AO27" s="47"/>
    </row>
    <row r="28" spans="1:41" s="7" customFormat="1" ht="24.95" customHeight="1" x14ac:dyDescent="0.2">
      <c r="A28" s="149" t="s">
        <v>355</v>
      </c>
      <c r="B28" s="165"/>
      <c r="C28" s="165"/>
      <c r="D28" s="165"/>
      <c r="E28" s="165"/>
      <c r="F28" s="165"/>
      <c r="G28" s="165"/>
      <c r="H28" s="111"/>
      <c r="I28" s="111"/>
      <c r="J28" s="111"/>
      <c r="K28" s="111"/>
      <c r="L28" s="111"/>
      <c r="M28" s="111"/>
      <c r="N28" s="11"/>
      <c r="O28" s="11"/>
      <c r="P28" s="11"/>
      <c r="Q28" s="11"/>
      <c r="R28" s="11"/>
      <c r="S28" s="11"/>
      <c r="T28" s="11"/>
      <c r="U28" s="11"/>
      <c r="V28" s="11"/>
      <c r="W28" s="11"/>
      <c r="X28" s="11"/>
      <c r="Y28" s="11"/>
      <c r="Z28" s="11"/>
      <c r="AA28" s="11"/>
      <c r="AB28" s="44"/>
      <c r="AC28" s="44"/>
      <c r="AD28" s="44"/>
      <c r="AE28" s="44"/>
      <c r="AF28" s="44"/>
      <c r="AG28" s="44"/>
      <c r="AH28" s="44"/>
      <c r="AI28" s="44"/>
      <c r="AJ28" s="44"/>
      <c r="AK28" s="44"/>
      <c r="AL28" s="44"/>
      <c r="AM28" s="44"/>
      <c r="AN28" s="44"/>
      <c r="AO28" s="44"/>
    </row>
    <row r="29" spans="1:41" s="6" customFormat="1" ht="24.95" customHeight="1" x14ac:dyDescent="0.2">
      <c r="A29" s="14" t="s">
        <v>15</v>
      </c>
      <c r="B29" s="99"/>
      <c r="C29" s="14"/>
      <c r="D29" s="14"/>
      <c r="E29" s="13" t="s">
        <v>16</v>
      </c>
      <c r="F29" s="185"/>
      <c r="G29" s="185"/>
      <c r="H29" s="111"/>
      <c r="I29" s="111"/>
      <c r="J29" s="111"/>
      <c r="K29" s="111"/>
      <c r="L29" s="111"/>
      <c r="M29" s="111"/>
      <c r="N29" s="11"/>
      <c r="O29" s="11"/>
      <c r="P29" s="11"/>
      <c r="Q29" s="11"/>
      <c r="R29" s="11"/>
      <c r="S29" s="11"/>
      <c r="T29" s="11"/>
      <c r="U29" s="11"/>
      <c r="V29" s="11"/>
      <c r="W29" s="11"/>
      <c r="X29" s="11"/>
      <c r="Y29" s="11"/>
      <c r="Z29" s="11"/>
      <c r="AA29" s="11"/>
      <c r="AB29" s="43"/>
      <c r="AC29" s="43"/>
      <c r="AD29" s="43"/>
      <c r="AE29" s="43"/>
      <c r="AF29" s="43"/>
      <c r="AG29" s="43"/>
      <c r="AH29" s="43"/>
      <c r="AI29" s="43"/>
      <c r="AJ29" s="43"/>
      <c r="AK29" s="43"/>
      <c r="AL29" s="43"/>
      <c r="AM29" s="43"/>
      <c r="AN29" s="43"/>
      <c r="AO29" s="43"/>
    </row>
    <row r="30" spans="1:41" s="6" customFormat="1" ht="24.95" customHeight="1" x14ac:dyDescent="0.2">
      <c r="A30" s="33"/>
      <c r="B30" s="30"/>
      <c r="C30" s="14"/>
      <c r="D30" s="14"/>
      <c r="E30" s="14"/>
      <c r="F30" s="14"/>
      <c r="G30" s="15"/>
      <c r="H30" s="111"/>
      <c r="I30" s="111"/>
      <c r="J30" s="111"/>
      <c r="K30" s="111"/>
      <c r="L30" s="111"/>
      <c r="M30" s="111"/>
      <c r="N30" s="11"/>
      <c r="O30" s="11"/>
      <c r="P30" s="11"/>
      <c r="Q30" s="11"/>
      <c r="R30" s="11"/>
      <c r="S30" s="11"/>
      <c r="T30" s="11"/>
      <c r="U30" s="11"/>
      <c r="V30" s="11"/>
      <c r="W30" s="11"/>
      <c r="X30" s="11"/>
      <c r="Y30" s="11"/>
      <c r="Z30" s="11"/>
      <c r="AA30" s="11"/>
      <c r="AB30" s="43"/>
      <c r="AC30" s="43"/>
      <c r="AD30" s="43"/>
      <c r="AE30" s="43"/>
      <c r="AF30" s="43"/>
      <c r="AG30" s="43"/>
      <c r="AH30" s="43"/>
      <c r="AI30" s="43"/>
      <c r="AJ30" s="43"/>
      <c r="AK30" s="43"/>
      <c r="AL30" s="43"/>
      <c r="AM30" s="43"/>
      <c r="AN30" s="43"/>
      <c r="AO30" s="43"/>
    </row>
    <row r="31" spans="1:41" s="6" customFormat="1" ht="24.95" customHeight="1" x14ac:dyDescent="0.2">
      <c r="A31" s="13" t="s">
        <v>17</v>
      </c>
      <c r="B31" s="97"/>
      <c r="C31" s="14"/>
      <c r="D31" s="14"/>
      <c r="E31" s="13"/>
      <c r="F31" s="13" t="s">
        <v>18</v>
      </c>
      <c r="G31" s="108">
        <v>140</v>
      </c>
      <c r="H31" s="111"/>
      <c r="I31" s="111"/>
      <c r="J31" s="111"/>
      <c r="K31" s="111"/>
      <c r="L31" s="111"/>
      <c r="M31" s="111"/>
      <c r="N31" s="11"/>
      <c r="O31" s="11"/>
      <c r="P31" s="11"/>
      <c r="Q31" s="11"/>
      <c r="R31" s="11"/>
      <c r="S31" s="11"/>
      <c r="T31" s="11"/>
      <c r="U31" s="11"/>
      <c r="V31" s="11"/>
      <c r="W31" s="11"/>
      <c r="X31" s="11"/>
      <c r="Y31" s="11"/>
      <c r="Z31" s="11"/>
      <c r="AA31" s="11"/>
      <c r="AB31" s="43"/>
      <c r="AC31" s="43"/>
      <c r="AD31" s="43"/>
      <c r="AE31" s="43"/>
      <c r="AF31" s="43"/>
      <c r="AG31" s="43"/>
      <c r="AH31" s="43"/>
      <c r="AI31" s="43"/>
      <c r="AJ31" s="43"/>
      <c r="AK31" s="43"/>
      <c r="AL31" s="43"/>
      <c r="AM31" s="43"/>
      <c r="AN31" s="43"/>
      <c r="AO31" s="43"/>
    </row>
    <row r="32" spans="1:41" s="6" customFormat="1" ht="24.95" customHeight="1" x14ac:dyDescent="0.2">
      <c r="A32" s="13" t="s">
        <v>19</v>
      </c>
      <c r="B32" s="97"/>
      <c r="C32" s="102"/>
      <c r="D32" s="102"/>
      <c r="E32" s="14"/>
      <c r="F32" s="13" t="s">
        <v>20</v>
      </c>
      <c r="G32" s="110"/>
      <c r="H32" s="111"/>
      <c r="I32" s="111"/>
      <c r="J32" s="111"/>
      <c r="K32" s="111"/>
      <c r="L32" s="111"/>
      <c r="M32" s="111"/>
      <c r="N32" s="11"/>
      <c r="O32" s="11"/>
      <c r="P32" s="11"/>
      <c r="Q32" s="11"/>
      <c r="R32" s="11"/>
      <c r="S32" s="11"/>
      <c r="T32" s="11"/>
      <c r="U32" s="11"/>
      <c r="V32" s="11"/>
      <c r="W32" s="11"/>
      <c r="X32" s="11"/>
      <c r="Y32" s="11"/>
      <c r="Z32" s="11"/>
      <c r="AA32" s="11"/>
      <c r="AB32" s="43"/>
      <c r="AC32" s="43"/>
      <c r="AD32" s="43"/>
      <c r="AE32" s="43"/>
      <c r="AF32" s="43"/>
      <c r="AG32" s="43"/>
      <c r="AH32" s="43"/>
      <c r="AI32" s="43"/>
      <c r="AJ32" s="43"/>
      <c r="AK32" s="43"/>
      <c r="AL32" s="43"/>
      <c r="AM32" s="43"/>
      <c r="AN32" s="43"/>
      <c r="AO32" s="43"/>
    </row>
    <row r="33" spans="1:41" s="6" customFormat="1" ht="24.95" customHeight="1" x14ac:dyDescent="0.2">
      <c r="A33" s="13" t="s">
        <v>21</v>
      </c>
      <c r="B33" s="161"/>
      <c r="C33" s="161"/>
      <c r="D33" s="161"/>
      <c r="E33" s="14"/>
      <c r="F33" s="13" t="s">
        <v>22</v>
      </c>
      <c r="G33" s="109">
        <v>20</v>
      </c>
      <c r="H33" s="111"/>
      <c r="I33" s="111"/>
      <c r="J33" s="111"/>
      <c r="K33" s="111"/>
      <c r="L33" s="111"/>
      <c r="M33" s="111"/>
      <c r="N33" s="11"/>
      <c r="O33" s="11"/>
      <c r="P33" s="11"/>
      <c r="Q33" s="11"/>
      <c r="R33" s="11"/>
      <c r="S33" s="11"/>
      <c r="T33" s="11"/>
      <c r="U33" s="11"/>
      <c r="V33" s="11"/>
      <c r="W33" s="11"/>
      <c r="X33" s="11"/>
      <c r="Y33" s="11"/>
      <c r="Z33" s="11"/>
      <c r="AA33" s="11"/>
      <c r="AB33" s="43"/>
      <c r="AC33" s="43"/>
      <c r="AD33" s="43"/>
      <c r="AE33" s="43"/>
      <c r="AF33" s="43"/>
      <c r="AG33" s="43"/>
      <c r="AH33" s="43"/>
      <c r="AI33" s="43"/>
      <c r="AJ33" s="43"/>
      <c r="AK33" s="43"/>
      <c r="AL33" s="43"/>
      <c r="AM33" s="43"/>
      <c r="AN33" s="43"/>
      <c r="AO33" s="43"/>
    </row>
    <row r="34" spans="1:41" s="32" customFormat="1" ht="8.1" customHeight="1" x14ac:dyDescent="0.2">
      <c r="A34" s="163"/>
      <c r="B34" s="163"/>
      <c r="C34" s="163"/>
      <c r="D34" s="163"/>
      <c r="E34" s="163"/>
      <c r="F34" s="163"/>
      <c r="G34" s="163"/>
      <c r="H34" s="111"/>
      <c r="I34" s="111"/>
      <c r="J34" s="111"/>
      <c r="K34" s="111"/>
      <c r="L34" s="111"/>
      <c r="M34" s="111"/>
      <c r="N34" s="38"/>
      <c r="O34" s="38"/>
      <c r="P34" s="38"/>
      <c r="Q34" s="38"/>
      <c r="R34" s="38"/>
      <c r="S34" s="38"/>
      <c r="T34" s="38"/>
      <c r="U34" s="38"/>
      <c r="V34" s="38"/>
      <c r="W34" s="38"/>
      <c r="X34" s="38"/>
      <c r="Y34" s="38"/>
      <c r="Z34" s="38"/>
      <c r="AA34" s="38"/>
      <c r="AB34" s="45"/>
      <c r="AC34" s="45"/>
      <c r="AD34" s="45"/>
      <c r="AE34" s="45"/>
      <c r="AF34" s="45"/>
      <c r="AG34" s="45"/>
      <c r="AH34" s="45"/>
      <c r="AI34" s="45"/>
      <c r="AJ34" s="45"/>
      <c r="AK34" s="45"/>
      <c r="AL34" s="45"/>
      <c r="AM34" s="45"/>
      <c r="AN34" s="45"/>
      <c r="AO34" s="45"/>
    </row>
    <row r="35" spans="1:41" s="26" customFormat="1" ht="30.75" x14ac:dyDescent="0.25">
      <c r="A35" s="186" t="s">
        <v>326</v>
      </c>
      <c r="B35" s="186"/>
      <c r="C35" s="186"/>
      <c r="D35" s="186"/>
      <c r="E35" s="186"/>
      <c r="F35" s="186"/>
      <c r="G35" s="187"/>
      <c r="H35" s="111"/>
      <c r="I35" s="111"/>
      <c r="J35" s="111"/>
      <c r="K35" s="111"/>
      <c r="L35" s="111"/>
      <c r="M35" s="111"/>
      <c r="N35" s="39"/>
      <c r="O35" s="39"/>
      <c r="P35" s="39"/>
      <c r="Q35" s="39"/>
      <c r="R35" s="39"/>
      <c r="S35" s="39"/>
      <c r="T35" s="39"/>
      <c r="U35" s="39"/>
      <c r="V35" s="39"/>
      <c r="W35" s="39"/>
      <c r="X35" s="39"/>
      <c r="Y35" s="39"/>
      <c r="Z35" s="39"/>
      <c r="AA35" s="39"/>
      <c r="AB35" s="48"/>
      <c r="AC35" s="48"/>
      <c r="AD35" s="48"/>
      <c r="AE35" s="48"/>
      <c r="AF35" s="48"/>
      <c r="AG35" s="48"/>
      <c r="AH35" s="48"/>
      <c r="AI35" s="48"/>
      <c r="AJ35" s="48"/>
      <c r="AK35" s="48"/>
      <c r="AL35" s="48"/>
      <c r="AM35" s="48"/>
      <c r="AN35" s="48"/>
      <c r="AO35" s="48"/>
    </row>
    <row r="36" spans="1:41" s="34" customFormat="1" ht="8.1" customHeight="1" thickBot="1" x14ac:dyDescent="0.3">
      <c r="A36" s="164"/>
      <c r="B36" s="164"/>
      <c r="C36" s="164"/>
      <c r="D36" s="164"/>
      <c r="E36" s="164"/>
      <c r="F36" s="164"/>
      <c r="G36" s="164"/>
      <c r="H36" s="111"/>
      <c r="I36" s="111"/>
      <c r="J36" s="111"/>
      <c r="K36" s="111"/>
      <c r="L36" s="111"/>
      <c r="M36" s="111"/>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row>
    <row r="37" spans="1:41" s="18" customFormat="1" ht="24.95" customHeight="1" x14ac:dyDescent="0.2">
      <c r="A37" s="193" t="str">
        <f>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7" s="194"/>
      <c r="C37" s="194"/>
      <c r="D37" s="194"/>
      <c r="E37" s="194"/>
      <c r="F37" s="199" t="s">
        <v>305</v>
      </c>
      <c r="G37" s="200"/>
      <c r="H37" s="112"/>
      <c r="I37" s="111"/>
      <c r="J37" s="111"/>
      <c r="K37" s="111"/>
      <c r="L37" s="111"/>
      <c r="M37" s="111"/>
      <c r="N37" s="11"/>
      <c r="O37" s="11"/>
      <c r="P37" s="11"/>
      <c r="Q37" s="11"/>
      <c r="R37" s="11"/>
      <c r="S37" s="11"/>
      <c r="T37" s="11"/>
      <c r="U37" s="11"/>
      <c r="V37" s="11"/>
      <c r="W37" s="11"/>
      <c r="X37" s="11"/>
      <c r="Y37" s="11"/>
      <c r="Z37" s="11"/>
      <c r="AA37" s="11"/>
      <c r="AB37" s="49"/>
      <c r="AC37" s="49"/>
      <c r="AD37" s="49"/>
      <c r="AE37" s="49"/>
      <c r="AF37" s="49"/>
      <c r="AG37" s="49"/>
      <c r="AH37" s="49"/>
      <c r="AI37" s="49"/>
      <c r="AJ37" s="49"/>
      <c r="AK37" s="49"/>
      <c r="AL37" s="49"/>
      <c r="AM37" s="49"/>
      <c r="AN37" s="49"/>
      <c r="AO37" s="49"/>
    </row>
    <row r="38" spans="1:41" s="9" customFormat="1" ht="24.95" customHeight="1" x14ac:dyDescent="0.2">
      <c r="A38" s="195"/>
      <c r="B38" s="196"/>
      <c r="C38" s="196"/>
      <c r="D38" s="196"/>
      <c r="E38" s="196"/>
      <c r="F38" s="201" t="s">
        <v>306</v>
      </c>
      <c r="G38" s="202"/>
      <c r="H38" s="111"/>
      <c r="I38" s="111"/>
      <c r="J38" s="111"/>
      <c r="K38" s="111"/>
      <c r="L38" s="111"/>
      <c r="M38" s="111"/>
      <c r="N38" s="11"/>
      <c r="O38" s="11"/>
      <c r="P38" s="11"/>
      <c r="Q38" s="11"/>
      <c r="R38" s="11"/>
      <c r="S38" s="11"/>
      <c r="T38" s="11"/>
      <c r="U38" s="11"/>
      <c r="V38" s="11"/>
      <c r="W38" s="11"/>
      <c r="X38" s="11"/>
      <c r="Y38" s="11"/>
      <c r="Z38" s="11"/>
      <c r="AA38" s="11"/>
      <c r="AB38" s="50"/>
      <c r="AC38" s="50"/>
      <c r="AD38" s="50"/>
      <c r="AE38" s="50"/>
      <c r="AF38" s="50"/>
      <c r="AG38" s="50"/>
      <c r="AH38" s="50"/>
      <c r="AI38" s="50"/>
      <c r="AJ38" s="50"/>
      <c r="AK38" s="50"/>
      <c r="AL38" s="50"/>
      <c r="AM38" s="50"/>
      <c r="AN38" s="50"/>
      <c r="AO38" s="50"/>
    </row>
    <row r="39" spans="1:41" s="9" customFormat="1" ht="24.95" customHeight="1" thickBot="1" x14ac:dyDescent="0.25">
      <c r="A39" s="197"/>
      <c r="B39" s="198"/>
      <c r="C39" s="198"/>
      <c r="D39" s="198"/>
      <c r="E39" s="198"/>
      <c r="F39" s="203" t="str">
        <f>IF(B6="","",IF(B6="Panel 1 : établissement de plus de 1 000 agents",(G41*25%),IF(B6="Panel 2 : établissement de 300 à 1 000 agents",(G41*15%),"")))</f>
        <v/>
      </c>
      <c r="G39" s="204"/>
      <c r="H39" s="111"/>
      <c r="I39" s="111"/>
      <c r="J39" s="111"/>
      <c r="K39" s="111"/>
      <c r="L39" s="111"/>
      <c r="M39" s="111"/>
      <c r="N39" s="11"/>
      <c r="O39" s="11"/>
      <c r="P39" s="11"/>
      <c r="Q39" s="11"/>
      <c r="R39" s="11"/>
      <c r="S39" s="11"/>
      <c r="T39" s="11"/>
      <c r="U39" s="11"/>
      <c r="V39" s="11"/>
      <c r="W39" s="11"/>
      <c r="X39" s="11"/>
      <c r="Y39" s="11"/>
      <c r="Z39" s="11"/>
      <c r="AA39" s="11"/>
      <c r="AB39" s="50"/>
      <c r="AC39" s="50"/>
      <c r="AD39" s="50"/>
      <c r="AE39" s="50"/>
      <c r="AF39" s="50"/>
      <c r="AG39" s="50"/>
      <c r="AH39" s="50"/>
      <c r="AI39" s="50"/>
      <c r="AJ39" s="50"/>
      <c r="AK39" s="50"/>
      <c r="AL39" s="50"/>
      <c r="AM39" s="50"/>
      <c r="AN39" s="50"/>
      <c r="AO39" s="50"/>
    </row>
    <row r="40" spans="1:41" s="6" customFormat="1" ht="24.95" customHeight="1" thickBot="1" x14ac:dyDescent="0.25">
      <c r="A40" s="158"/>
      <c r="B40" s="159"/>
      <c r="C40" s="160" t="s">
        <v>23</v>
      </c>
      <c r="D40" s="160"/>
      <c r="E40" s="93" t="s">
        <v>24</v>
      </c>
      <c r="F40" s="93" t="s">
        <v>25</v>
      </c>
      <c r="G40" s="93" t="s">
        <v>26</v>
      </c>
      <c r="H40" s="111"/>
      <c r="I40" s="111"/>
      <c r="J40" s="111"/>
      <c r="K40" s="111"/>
      <c r="L40" s="111"/>
      <c r="M40" s="111"/>
      <c r="N40" s="11"/>
      <c r="O40" s="11"/>
      <c r="P40" s="11"/>
      <c r="Q40" s="11"/>
      <c r="R40" s="11"/>
      <c r="S40" s="11"/>
      <c r="T40" s="11"/>
      <c r="U40" s="11"/>
      <c r="V40" s="11"/>
      <c r="W40" s="11"/>
      <c r="X40" s="11"/>
      <c r="Y40" s="11"/>
      <c r="Z40" s="11"/>
      <c r="AA40" s="11"/>
      <c r="AB40" s="43"/>
      <c r="AC40" s="43"/>
      <c r="AD40" s="43"/>
      <c r="AE40" s="43"/>
      <c r="AF40" s="43"/>
      <c r="AG40" s="43"/>
      <c r="AH40" s="43"/>
      <c r="AI40" s="43"/>
      <c r="AJ40" s="43"/>
      <c r="AK40" s="43"/>
      <c r="AL40" s="43"/>
      <c r="AM40" s="43"/>
      <c r="AN40" s="43"/>
      <c r="AO40" s="43"/>
    </row>
    <row r="41" spans="1:41" s="6" customFormat="1" ht="24.95" customHeight="1" thickBot="1" x14ac:dyDescent="0.25">
      <c r="A41" s="156" t="s">
        <v>284</v>
      </c>
      <c r="B41" s="157"/>
      <c r="C41" s="184">
        <v>0</v>
      </c>
      <c r="D41" s="184"/>
      <c r="E41" s="103">
        <v>0</v>
      </c>
      <c r="F41" s="107">
        <f>SUM(G31*21.61)</f>
        <v>3025.4</v>
      </c>
      <c r="G41" s="105">
        <f>SUM(C41:F41)</f>
        <v>3025.4</v>
      </c>
      <c r="H41" s="111"/>
      <c r="I41" s="111"/>
      <c r="J41" s="111"/>
      <c r="K41" s="111"/>
      <c r="L41" s="111"/>
      <c r="M41" s="111"/>
      <c r="N41" s="11"/>
      <c r="O41" s="11"/>
      <c r="P41" s="11"/>
      <c r="Q41" s="11"/>
      <c r="R41" s="11"/>
      <c r="S41" s="11"/>
      <c r="T41" s="11"/>
      <c r="U41" s="11"/>
      <c r="V41" s="11"/>
      <c r="W41" s="11"/>
      <c r="X41" s="11"/>
      <c r="Y41" s="11"/>
      <c r="Z41" s="11"/>
      <c r="AA41" s="11"/>
      <c r="AB41" s="43"/>
      <c r="AC41" s="43"/>
      <c r="AD41" s="43"/>
      <c r="AE41" s="43"/>
      <c r="AF41" s="43"/>
      <c r="AG41" s="43"/>
      <c r="AH41" s="43"/>
      <c r="AI41" s="43"/>
      <c r="AJ41" s="43"/>
      <c r="AK41" s="43"/>
      <c r="AL41" s="43"/>
      <c r="AM41" s="43"/>
      <c r="AN41" s="43"/>
      <c r="AO41" s="43"/>
    </row>
    <row r="42" spans="1:41" s="7" customFormat="1" ht="24.95" customHeight="1" thickBot="1" x14ac:dyDescent="0.25">
      <c r="A42" s="156" t="s">
        <v>321</v>
      </c>
      <c r="B42" s="157"/>
      <c r="C42" s="180">
        <v>0</v>
      </c>
      <c r="D42" s="180"/>
      <c r="E42" s="106">
        <v>0</v>
      </c>
      <c r="F42" s="107">
        <f>SUM(F46:F47)</f>
        <v>0</v>
      </c>
      <c r="G42" s="106">
        <f>SUM(C42:F42)</f>
        <v>0</v>
      </c>
      <c r="H42" s="111"/>
      <c r="I42" s="111"/>
      <c r="J42" s="111"/>
      <c r="K42" s="111"/>
      <c r="L42" s="111"/>
      <c r="M42" s="111"/>
      <c r="N42" s="11"/>
      <c r="O42" s="11"/>
      <c r="P42" s="11"/>
      <c r="Q42" s="11"/>
      <c r="R42" s="11"/>
      <c r="S42" s="11"/>
      <c r="T42" s="11"/>
      <c r="U42" s="11"/>
      <c r="V42" s="11"/>
      <c r="W42" s="11"/>
      <c r="X42" s="11"/>
      <c r="Y42" s="11"/>
      <c r="Z42" s="11"/>
      <c r="AA42" s="11"/>
      <c r="AB42" s="44"/>
      <c r="AC42" s="44"/>
      <c r="AD42" s="44"/>
      <c r="AE42" s="44"/>
      <c r="AF42" s="44"/>
      <c r="AG42" s="44"/>
      <c r="AH42" s="44"/>
      <c r="AI42" s="44"/>
      <c r="AJ42" s="44"/>
      <c r="AK42" s="44"/>
      <c r="AL42" s="44"/>
      <c r="AM42" s="44"/>
      <c r="AN42" s="44"/>
      <c r="AO42" s="44"/>
    </row>
    <row r="43" spans="1:41" s="7" customFormat="1" ht="24.95" customHeight="1" thickBot="1" x14ac:dyDescent="0.25">
      <c r="A43" s="156" t="s">
        <v>283</v>
      </c>
      <c r="B43" s="157"/>
      <c r="C43" s="180">
        <f>SUM(C41-C42)</f>
        <v>0</v>
      </c>
      <c r="D43" s="180"/>
      <c r="E43" s="106">
        <f>SUM(E41-E42)</f>
        <v>0</v>
      </c>
      <c r="F43" s="107">
        <f>SUM(F41-F42)</f>
        <v>3025.4</v>
      </c>
      <c r="G43" s="106">
        <f>SUM(C43:F43)</f>
        <v>3025.4</v>
      </c>
      <c r="H43" s="111"/>
      <c r="I43" s="111"/>
      <c r="J43" s="111"/>
      <c r="K43" s="111"/>
      <c r="L43" s="111"/>
      <c r="M43" s="111"/>
      <c r="N43" s="11"/>
      <c r="O43" s="11"/>
      <c r="P43" s="11"/>
      <c r="Q43" s="11"/>
      <c r="R43" s="11"/>
      <c r="S43" s="11"/>
      <c r="T43" s="11"/>
      <c r="U43" s="11"/>
      <c r="V43" s="11"/>
      <c r="W43" s="11"/>
      <c r="X43" s="11"/>
      <c r="Y43" s="11"/>
      <c r="Z43" s="11"/>
      <c r="AA43" s="11"/>
      <c r="AB43" s="44"/>
      <c r="AC43" s="44"/>
      <c r="AD43" s="44"/>
      <c r="AE43" s="44"/>
      <c r="AF43" s="44"/>
      <c r="AG43" s="44"/>
      <c r="AH43" s="44"/>
      <c r="AI43" s="44"/>
      <c r="AJ43" s="44"/>
      <c r="AK43" s="44"/>
      <c r="AL43" s="44"/>
      <c r="AM43" s="44"/>
      <c r="AN43" s="44"/>
      <c r="AO43" s="44"/>
    </row>
    <row r="44" spans="1:41" s="6" customFormat="1" ht="24.95" customHeight="1" thickBot="1" x14ac:dyDescent="0.25">
      <c r="A44" s="156" t="s">
        <v>282</v>
      </c>
      <c r="B44" s="157"/>
      <c r="C44" s="180">
        <f>SUM(C42:D43)</f>
        <v>0</v>
      </c>
      <c r="D44" s="180"/>
      <c r="E44" s="106">
        <f>SUM(E42:E43)</f>
        <v>0</v>
      </c>
      <c r="F44" s="106">
        <f>SUM(F42:F43)</f>
        <v>3025.4</v>
      </c>
      <c r="G44" s="106">
        <f>SUM(C44:F44)</f>
        <v>3025.4</v>
      </c>
      <c r="H44" s="111"/>
      <c r="I44" s="111"/>
      <c r="J44" s="111"/>
      <c r="K44" s="111"/>
      <c r="L44" s="111"/>
      <c r="M44" s="111"/>
      <c r="N44" s="11"/>
      <c r="O44" s="11"/>
      <c r="P44" s="11"/>
      <c r="Q44" s="11"/>
      <c r="R44" s="11"/>
      <c r="S44" s="11"/>
      <c r="T44" s="11"/>
      <c r="U44" s="11"/>
      <c r="V44" s="11"/>
      <c r="W44" s="11"/>
      <c r="X44" s="11"/>
      <c r="Y44" s="11"/>
      <c r="Z44" s="11"/>
      <c r="AA44" s="11"/>
      <c r="AB44" s="43"/>
      <c r="AC44" s="43"/>
      <c r="AD44" s="43"/>
      <c r="AE44" s="43"/>
      <c r="AF44" s="43"/>
      <c r="AG44" s="43"/>
      <c r="AH44" s="43"/>
      <c r="AI44" s="43"/>
      <c r="AJ44" s="43"/>
      <c r="AK44" s="43"/>
      <c r="AL44" s="43"/>
      <c r="AM44" s="43"/>
      <c r="AN44" s="43"/>
      <c r="AO44" s="43"/>
    </row>
    <row r="45" spans="1:41" s="52" customFormat="1" ht="5.0999999999999996" customHeight="1" thickBot="1" x14ac:dyDescent="0.25">
      <c r="A45" s="179"/>
      <c r="B45" s="179"/>
      <c r="C45" s="179"/>
      <c r="D45" s="179"/>
      <c r="E45" s="179"/>
      <c r="F45" s="179"/>
      <c r="G45" s="179"/>
      <c r="H45" s="111"/>
      <c r="I45" s="111"/>
      <c r="J45" s="111"/>
      <c r="K45" s="111"/>
      <c r="L45" s="111"/>
      <c r="M45" s="111"/>
      <c r="N45" s="11"/>
      <c r="O45" s="11"/>
      <c r="P45" s="11"/>
      <c r="Q45" s="11"/>
      <c r="R45" s="11"/>
      <c r="S45" s="11"/>
      <c r="T45" s="11"/>
      <c r="U45" s="11"/>
      <c r="V45" s="11"/>
      <c r="W45" s="11"/>
      <c r="X45" s="11"/>
      <c r="Y45" s="11"/>
      <c r="Z45" s="11"/>
      <c r="AA45" s="11"/>
      <c r="AB45" s="44"/>
      <c r="AC45" s="44"/>
      <c r="AD45" s="44"/>
      <c r="AE45" s="44"/>
      <c r="AF45" s="44"/>
      <c r="AG45" s="44"/>
      <c r="AH45" s="44"/>
      <c r="AI45" s="44"/>
      <c r="AJ45" s="44"/>
      <c r="AK45" s="44"/>
      <c r="AL45" s="44"/>
      <c r="AM45" s="44"/>
      <c r="AN45" s="44"/>
      <c r="AO45" s="44"/>
    </row>
    <row r="46" spans="1:41" s="79" customFormat="1" hidden="1" x14ac:dyDescent="0.3">
      <c r="A46" s="189" t="str">
        <f>VLOOKUP('FORMATION ASG'!B5,'liste des établissements'!A1:B138,2)</f>
        <v xml:space="preserve"> </v>
      </c>
      <c r="B46" s="189"/>
      <c r="C46" s="216"/>
      <c r="D46" s="216"/>
      <c r="E46" s="90"/>
      <c r="F46" s="90">
        <f>IF(A46=" ",0,F39)</f>
        <v>0</v>
      </c>
      <c r="G46" s="90">
        <f>SUM(C46:F46)</f>
        <v>0</v>
      </c>
      <c r="H46" s="111"/>
      <c r="I46" s="111"/>
      <c r="J46" s="112"/>
      <c r="K46" s="112"/>
      <c r="L46" s="112"/>
      <c r="M46" s="111"/>
      <c r="N46" s="113"/>
      <c r="O46" s="113"/>
      <c r="P46" s="113"/>
      <c r="Q46" s="113"/>
      <c r="R46" s="113"/>
      <c r="S46" s="113"/>
      <c r="T46" s="113"/>
      <c r="U46" s="113"/>
      <c r="V46" s="113"/>
      <c r="W46" s="113"/>
      <c r="X46" s="113"/>
      <c r="Y46" s="113"/>
      <c r="Z46" s="113"/>
      <c r="AA46" s="113"/>
      <c r="AB46" s="49"/>
      <c r="AC46" s="49"/>
      <c r="AD46" s="49"/>
      <c r="AE46" s="49"/>
      <c r="AF46" s="49"/>
      <c r="AG46" s="49"/>
      <c r="AH46" s="49"/>
      <c r="AI46" s="49"/>
      <c r="AJ46" s="49"/>
      <c r="AK46" s="49"/>
      <c r="AL46" s="49"/>
      <c r="AM46" s="49"/>
      <c r="AN46" s="49"/>
      <c r="AO46" s="49"/>
    </row>
    <row r="47" spans="1:41" s="79" customFormat="1" hidden="1" x14ac:dyDescent="0.3">
      <c r="A47" s="190"/>
      <c r="B47" s="190"/>
      <c r="C47" s="188"/>
      <c r="D47" s="188"/>
      <c r="E47" s="91"/>
      <c r="F47" s="91">
        <f>IF(B23="Diplôme Universitaire",F41,0)</f>
        <v>0</v>
      </c>
      <c r="G47" s="91">
        <f>SUM(C47+E47+F47)</f>
        <v>0</v>
      </c>
      <c r="H47" s="111"/>
      <c r="I47" s="111"/>
      <c r="J47" s="111"/>
      <c r="K47" s="111"/>
      <c r="L47" s="111"/>
      <c r="M47" s="111"/>
      <c r="N47" s="113"/>
      <c r="O47" s="113"/>
      <c r="P47" s="113"/>
      <c r="Q47" s="113"/>
      <c r="R47" s="113"/>
      <c r="S47" s="113"/>
      <c r="T47" s="113"/>
      <c r="U47" s="113"/>
      <c r="V47" s="113"/>
      <c r="W47" s="113"/>
      <c r="X47" s="113"/>
      <c r="Y47" s="113"/>
      <c r="Z47" s="113"/>
      <c r="AA47" s="113"/>
      <c r="AB47" s="49"/>
      <c r="AC47" s="49"/>
      <c r="AD47" s="49"/>
      <c r="AE47" s="49"/>
      <c r="AF47" s="49"/>
      <c r="AG47" s="49"/>
      <c r="AH47" s="49"/>
      <c r="AI47" s="49"/>
      <c r="AJ47" s="49"/>
      <c r="AK47" s="49"/>
      <c r="AL47" s="49"/>
      <c r="AM47" s="49"/>
      <c r="AN47" s="49"/>
      <c r="AO47" s="49"/>
    </row>
    <row r="48" spans="1:41" s="53" customFormat="1" ht="5.0999999999999996" customHeight="1" thickBot="1" x14ac:dyDescent="0.25">
      <c r="A48" s="192"/>
      <c r="B48" s="192"/>
      <c r="C48" s="192"/>
      <c r="D48" s="192"/>
      <c r="E48" s="192"/>
      <c r="F48" s="192"/>
      <c r="G48" s="192"/>
      <c r="H48" s="111"/>
      <c r="I48" s="111"/>
      <c r="J48" s="111"/>
      <c r="K48" s="111"/>
      <c r="L48" s="111"/>
      <c r="M48" s="111"/>
      <c r="N48" s="11"/>
      <c r="O48" s="11"/>
      <c r="P48" s="11"/>
      <c r="Q48" s="11"/>
      <c r="R48" s="11"/>
      <c r="S48" s="11"/>
      <c r="T48" s="11"/>
      <c r="U48" s="11"/>
      <c r="V48" s="11"/>
      <c r="W48" s="11"/>
      <c r="X48" s="11"/>
      <c r="Y48" s="11"/>
      <c r="Z48" s="11"/>
      <c r="AA48" s="11"/>
      <c r="AB48" s="50"/>
      <c r="AC48" s="50"/>
      <c r="AD48" s="50"/>
      <c r="AE48" s="50"/>
      <c r="AF48" s="50"/>
      <c r="AG48" s="50"/>
      <c r="AH48" s="50"/>
      <c r="AI48" s="50"/>
      <c r="AJ48" s="50"/>
      <c r="AK48" s="50"/>
      <c r="AL48" s="50"/>
      <c r="AM48" s="50"/>
      <c r="AN48" s="50"/>
      <c r="AO48" s="50"/>
    </row>
    <row r="49" spans="1:41" s="9" customFormat="1" ht="84" customHeight="1" thickBot="1" x14ac:dyDescent="0.25">
      <c r="A49" s="223" t="s">
        <v>345</v>
      </c>
      <c r="B49" s="223"/>
      <c r="C49" s="223"/>
      <c r="D49" s="223"/>
      <c r="E49" s="223"/>
      <c r="F49" s="224" t="s">
        <v>344</v>
      </c>
      <c r="G49" s="225"/>
      <c r="H49" s="111"/>
      <c r="I49" s="111"/>
      <c r="J49" s="111"/>
      <c r="K49" s="111"/>
      <c r="L49" s="111"/>
      <c r="M49" s="111"/>
      <c r="N49" s="11"/>
      <c r="O49" s="11"/>
      <c r="P49" s="11"/>
      <c r="Q49" s="11"/>
      <c r="R49" s="11"/>
      <c r="S49" s="11"/>
      <c r="T49" s="11"/>
      <c r="U49" s="11"/>
      <c r="V49" s="11"/>
      <c r="W49" s="11"/>
      <c r="X49" s="11"/>
      <c r="Y49" s="11"/>
      <c r="Z49" s="11"/>
      <c r="AA49" s="11"/>
      <c r="AB49" s="50"/>
      <c r="AC49" s="50"/>
      <c r="AD49" s="50"/>
      <c r="AE49" s="50"/>
      <c r="AF49" s="50"/>
      <c r="AG49" s="50"/>
      <c r="AH49" s="50"/>
      <c r="AI49" s="50"/>
      <c r="AJ49" s="50"/>
      <c r="AK49" s="50"/>
      <c r="AL49" s="50"/>
      <c r="AM49" s="50"/>
      <c r="AN49" s="50"/>
      <c r="AO49" s="50"/>
    </row>
    <row r="50" spans="1:41" s="9" customFormat="1" ht="50.1" customHeight="1" thickBot="1" x14ac:dyDescent="0.25">
      <c r="A50" s="178" t="s">
        <v>286</v>
      </c>
      <c r="B50" s="178"/>
      <c r="C50" s="178"/>
      <c r="D50" s="178"/>
      <c r="E50" s="178"/>
      <c r="F50" s="178"/>
      <c r="G50" s="178"/>
      <c r="H50" s="111"/>
      <c r="I50" s="111"/>
      <c r="J50" s="111"/>
      <c r="K50" s="111"/>
      <c r="L50" s="111"/>
      <c r="M50" s="111"/>
      <c r="N50" s="11"/>
      <c r="O50" s="11"/>
      <c r="P50" s="11"/>
      <c r="Q50" s="11"/>
      <c r="R50" s="11"/>
      <c r="S50" s="11"/>
      <c r="T50" s="11"/>
      <c r="U50" s="11"/>
      <c r="V50" s="11"/>
      <c r="W50" s="11"/>
      <c r="X50" s="11"/>
      <c r="Y50" s="11"/>
      <c r="Z50" s="11"/>
      <c r="AA50" s="11"/>
      <c r="AB50" s="50"/>
      <c r="AC50" s="50"/>
      <c r="AD50" s="50"/>
      <c r="AE50" s="50"/>
      <c r="AF50" s="50"/>
      <c r="AG50" s="50"/>
      <c r="AH50" s="50"/>
      <c r="AI50" s="50"/>
      <c r="AJ50" s="50"/>
      <c r="AK50" s="50"/>
      <c r="AL50" s="50"/>
      <c r="AM50" s="50"/>
      <c r="AN50" s="50"/>
      <c r="AO50" s="50"/>
    </row>
    <row r="51" spans="1:41" s="9" customFormat="1" ht="24.95" customHeight="1" x14ac:dyDescent="0.2">
      <c r="A51" s="205" t="s">
        <v>27</v>
      </c>
      <c r="B51" s="205"/>
      <c r="C51" s="205"/>
      <c r="D51" s="206"/>
      <c r="E51" s="174" t="s">
        <v>300</v>
      </c>
      <c r="F51" s="175"/>
      <c r="G51" s="176"/>
      <c r="H51" s="111"/>
      <c r="I51" s="111"/>
      <c r="J51" s="111"/>
      <c r="K51" s="111"/>
      <c r="L51" s="111"/>
      <c r="M51" s="111"/>
      <c r="N51" s="11"/>
      <c r="O51" s="11"/>
      <c r="P51" s="11"/>
      <c r="Q51" s="11"/>
      <c r="R51" s="11"/>
      <c r="S51" s="11"/>
      <c r="T51" s="11"/>
      <c r="U51" s="11"/>
      <c r="V51" s="11"/>
      <c r="W51" s="11"/>
      <c r="X51" s="11"/>
      <c r="Y51" s="11"/>
      <c r="Z51" s="11"/>
      <c r="AA51" s="11"/>
      <c r="AB51" s="50"/>
      <c r="AC51" s="50"/>
      <c r="AD51" s="50"/>
      <c r="AE51" s="50"/>
      <c r="AF51" s="50"/>
      <c r="AG51" s="50"/>
      <c r="AH51" s="50"/>
      <c r="AI51" s="50"/>
      <c r="AJ51" s="50"/>
      <c r="AK51" s="50"/>
      <c r="AL51" s="50"/>
      <c r="AM51" s="50"/>
      <c r="AN51" s="50"/>
      <c r="AO51" s="50"/>
    </row>
    <row r="52" spans="1:41" s="18" customFormat="1" ht="24.95" customHeight="1" x14ac:dyDescent="0.2">
      <c r="A52" s="36" t="s">
        <v>301</v>
      </c>
      <c r="B52" s="207"/>
      <c r="C52" s="207"/>
      <c r="D52" s="35"/>
      <c r="E52" s="217"/>
      <c r="F52" s="218"/>
      <c r="G52" s="219"/>
      <c r="H52" s="111"/>
      <c r="I52" s="111"/>
      <c r="J52" s="111"/>
      <c r="K52" s="111"/>
      <c r="L52" s="111"/>
      <c r="M52" s="111"/>
      <c r="N52" s="11"/>
      <c r="O52" s="11"/>
      <c r="P52" s="11"/>
      <c r="Q52" s="11"/>
      <c r="R52" s="11"/>
      <c r="S52" s="11"/>
      <c r="T52" s="11"/>
      <c r="U52" s="11"/>
      <c r="V52" s="11"/>
      <c r="W52" s="11"/>
      <c r="X52" s="11"/>
      <c r="Y52" s="11"/>
      <c r="Z52" s="11"/>
      <c r="AA52" s="11"/>
      <c r="AB52" s="49"/>
      <c r="AC52" s="49"/>
      <c r="AD52" s="49"/>
      <c r="AE52" s="49"/>
      <c r="AF52" s="49"/>
      <c r="AG52" s="49"/>
      <c r="AH52" s="49"/>
      <c r="AI52" s="49"/>
      <c r="AJ52" s="49"/>
      <c r="AK52" s="49"/>
      <c r="AL52" s="49"/>
      <c r="AM52" s="49"/>
      <c r="AN52" s="49"/>
      <c r="AO52" s="49"/>
    </row>
    <row r="53" spans="1:41" s="18" customFormat="1" ht="24.95" customHeight="1" x14ac:dyDescent="0.2">
      <c r="A53" s="37" t="s">
        <v>302</v>
      </c>
      <c r="B53" s="214"/>
      <c r="C53" s="161"/>
      <c r="D53" s="19"/>
      <c r="E53" s="217"/>
      <c r="F53" s="218"/>
      <c r="G53" s="219"/>
      <c r="H53" s="111"/>
      <c r="I53" s="111"/>
      <c r="J53" s="111"/>
      <c r="K53" s="111"/>
      <c r="L53" s="111"/>
      <c r="M53" s="111"/>
      <c r="N53" s="11"/>
      <c r="O53" s="11"/>
      <c r="P53" s="11"/>
      <c r="Q53" s="11"/>
      <c r="R53" s="11"/>
      <c r="S53" s="11"/>
      <c r="T53" s="11"/>
      <c r="U53" s="11"/>
      <c r="V53" s="11"/>
      <c r="W53" s="11"/>
      <c r="X53" s="11"/>
      <c r="Y53" s="11"/>
      <c r="Z53" s="11"/>
      <c r="AA53" s="11"/>
      <c r="AB53" s="49"/>
      <c r="AC53" s="49"/>
      <c r="AD53" s="49"/>
      <c r="AE53" s="49"/>
      <c r="AF53" s="49"/>
      <c r="AG53" s="49"/>
      <c r="AH53" s="49"/>
      <c r="AI53" s="49"/>
      <c r="AJ53" s="49"/>
      <c r="AK53" s="49"/>
      <c r="AL53" s="49"/>
      <c r="AM53" s="49"/>
      <c r="AN53" s="49"/>
      <c r="AO53" s="49"/>
    </row>
    <row r="54" spans="1:41" s="21" customFormat="1" ht="24.95" customHeight="1" thickBot="1" x14ac:dyDescent="0.25">
      <c r="A54" s="29" t="s">
        <v>303</v>
      </c>
      <c r="B54" s="215"/>
      <c r="C54" s="215"/>
      <c r="D54" s="20"/>
      <c r="E54" s="217"/>
      <c r="F54" s="218"/>
      <c r="G54" s="219"/>
      <c r="H54" s="111"/>
      <c r="I54" s="111"/>
      <c r="J54" s="111"/>
      <c r="K54" s="111"/>
      <c r="L54" s="111"/>
      <c r="M54" s="111"/>
      <c r="N54" s="11"/>
      <c r="O54" s="11"/>
      <c r="P54" s="11"/>
      <c r="Q54" s="11"/>
      <c r="R54" s="11"/>
      <c r="S54" s="11"/>
      <c r="T54" s="11"/>
      <c r="U54" s="11"/>
      <c r="V54" s="11"/>
      <c r="W54" s="11"/>
      <c r="X54" s="11"/>
      <c r="Y54" s="11"/>
      <c r="Z54" s="11"/>
      <c r="AA54" s="11"/>
      <c r="AB54" s="47"/>
      <c r="AC54" s="47"/>
      <c r="AD54" s="47"/>
      <c r="AE54" s="47"/>
      <c r="AF54" s="47"/>
      <c r="AG54" s="47"/>
      <c r="AH54" s="132"/>
      <c r="AI54" s="132"/>
      <c r="AJ54" s="132"/>
      <c r="AK54" s="132"/>
      <c r="AL54" s="132"/>
      <c r="AM54" s="132"/>
      <c r="AN54" s="132"/>
      <c r="AO54" s="132"/>
    </row>
    <row r="55" spans="1:41" s="23" customFormat="1" ht="24.95" customHeight="1" x14ac:dyDescent="0.2">
      <c r="A55" s="191" t="s">
        <v>304</v>
      </c>
      <c r="B55" s="208"/>
      <c r="C55" s="209"/>
      <c r="D55" s="22"/>
      <c r="E55" s="217"/>
      <c r="F55" s="218"/>
      <c r="G55" s="219"/>
      <c r="H55" s="111"/>
      <c r="I55" s="111"/>
      <c r="J55" s="111"/>
      <c r="K55" s="111"/>
      <c r="L55" s="111"/>
      <c r="M55" s="111"/>
      <c r="N55" s="11"/>
      <c r="O55" s="11"/>
      <c r="P55" s="11"/>
      <c r="Q55" s="11"/>
      <c r="R55" s="11"/>
      <c r="S55" s="11"/>
      <c r="T55" s="11"/>
      <c r="U55" s="11"/>
      <c r="V55" s="11"/>
      <c r="W55" s="11"/>
      <c r="X55" s="11"/>
      <c r="Y55" s="11"/>
      <c r="Z55" s="11"/>
      <c r="AA55" s="11"/>
      <c r="AB55" s="47"/>
      <c r="AC55" s="47"/>
      <c r="AD55" s="47"/>
      <c r="AE55" s="47"/>
      <c r="AF55" s="47"/>
      <c r="AG55" s="47"/>
      <c r="AH55" s="133"/>
      <c r="AI55" s="133"/>
      <c r="AJ55" s="133"/>
      <c r="AK55" s="133"/>
      <c r="AL55" s="133"/>
      <c r="AM55" s="133"/>
      <c r="AN55" s="133"/>
      <c r="AO55" s="133"/>
    </row>
    <row r="56" spans="1:41" s="24" customFormat="1" ht="24.95" customHeight="1" x14ac:dyDescent="0.2">
      <c r="A56" s="191"/>
      <c r="B56" s="210"/>
      <c r="C56" s="211"/>
      <c r="D56" s="22"/>
      <c r="E56" s="217"/>
      <c r="F56" s="218"/>
      <c r="G56" s="219"/>
      <c r="H56" s="111"/>
      <c r="I56" s="111"/>
      <c r="J56" s="111"/>
      <c r="K56" s="111"/>
      <c r="L56" s="111"/>
      <c r="M56" s="111"/>
      <c r="N56" s="11"/>
      <c r="O56" s="11"/>
      <c r="P56" s="11"/>
      <c r="Q56" s="11"/>
      <c r="R56" s="11"/>
      <c r="S56" s="11"/>
      <c r="T56" s="11"/>
      <c r="U56" s="11"/>
      <c r="V56" s="11"/>
      <c r="W56" s="11"/>
      <c r="X56" s="11"/>
      <c r="Y56" s="11"/>
      <c r="Z56" s="11"/>
      <c r="AA56" s="11"/>
      <c r="AB56" s="51"/>
      <c r="AC56" s="51"/>
      <c r="AD56" s="51"/>
      <c r="AE56" s="51"/>
      <c r="AF56" s="51"/>
      <c r="AG56" s="51"/>
      <c r="AH56" s="51"/>
      <c r="AI56" s="51"/>
      <c r="AJ56" s="51"/>
      <c r="AK56" s="51"/>
      <c r="AL56" s="51"/>
      <c r="AM56" s="51"/>
      <c r="AN56" s="51"/>
      <c r="AO56" s="51"/>
    </row>
    <row r="57" spans="1:41" s="9" customFormat="1" ht="24.95" customHeight="1" x14ac:dyDescent="0.2">
      <c r="A57" s="191"/>
      <c r="B57" s="210"/>
      <c r="C57" s="211"/>
      <c r="D57" s="22"/>
      <c r="E57" s="217"/>
      <c r="F57" s="218"/>
      <c r="G57" s="219"/>
      <c r="H57" s="111"/>
      <c r="I57" s="111"/>
      <c r="J57" s="111"/>
      <c r="K57" s="111"/>
      <c r="L57" s="111"/>
      <c r="M57" s="111"/>
      <c r="N57" s="11"/>
      <c r="O57" s="11"/>
      <c r="P57" s="11"/>
      <c r="Q57" s="11"/>
      <c r="R57" s="11"/>
      <c r="S57" s="11"/>
      <c r="T57" s="11"/>
      <c r="U57" s="11"/>
      <c r="V57" s="11"/>
      <c r="W57" s="11"/>
      <c r="X57" s="11"/>
      <c r="Y57" s="11"/>
      <c r="Z57" s="11"/>
      <c r="AA57" s="11"/>
      <c r="AB57" s="50"/>
      <c r="AC57" s="50"/>
      <c r="AD57" s="50"/>
      <c r="AE57" s="50"/>
      <c r="AF57" s="50"/>
      <c r="AG57" s="50"/>
      <c r="AH57" s="50"/>
      <c r="AI57" s="50"/>
      <c r="AJ57" s="50"/>
      <c r="AK57" s="50"/>
      <c r="AL57" s="50"/>
      <c r="AM57" s="50"/>
      <c r="AN57" s="50"/>
      <c r="AO57" s="50"/>
    </row>
    <row r="58" spans="1:41" s="9" customFormat="1" ht="24.95" customHeight="1" thickBot="1" x14ac:dyDescent="0.25">
      <c r="A58" s="191"/>
      <c r="B58" s="212"/>
      <c r="C58" s="213"/>
      <c r="D58" s="22"/>
      <c r="E58" s="220"/>
      <c r="F58" s="221"/>
      <c r="G58" s="222"/>
      <c r="H58" s="111"/>
      <c r="I58" s="111"/>
      <c r="J58" s="111"/>
      <c r="K58" s="111"/>
      <c r="L58" s="111"/>
      <c r="M58" s="111"/>
      <c r="N58" s="11"/>
      <c r="O58" s="11"/>
      <c r="P58" s="11"/>
      <c r="Q58" s="11"/>
      <c r="R58" s="11"/>
      <c r="S58" s="11"/>
      <c r="T58" s="11"/>
      <c r="U58" s="11"/>
      <c r="V58" s="11"/>
      <c r="W58" s="11"/>
      <c r="X58" s="11"/>
      <c r="Y58" s="11"/>
      <c r="Z58" s="11"/>
      <c r="AA58" s="11"/>
      <c r="AB58" s="50"/>
      <c r="AC58" s="50"/>
      <c r="AD58" s="50"/>
      <c r="AE58" s="50"/>
      <c r="AF58" s="50"/>
      <c r="AG58" s="50"/>
      <c r="AH58" s="50"/>
      <c r="AI58" s="50"/>
      <c r="AJ58" s="50"/>
      <c r="AK58" s="50"/>
      <c r="AL58" s="50"/>
      <c r="AM58" s="50"/>
      <c r="AN58" s="50"/>
      <c r="AO58" s="50"/>
    </row>
    <row r="59" spans="1:41" s="9" customFormat="1" ht="24.95" customHeight="1" x14ac:dyDescent="0.2">
      <c r="A59" s="17"/>
      <c r="B59" s="17"/>
      <c r="C59" s="17"/>
      <c r="D59" s="17"/>
      <c r="E59" s="17"/>
      <c r="F59" s="17"/>
      <c r="G59" s="17"/>
      <c r="H59" s="111"/>
      <c r="I59" s="111"/>
      <c r="J59" s="111"/>
      <c r="K59" s="111"/>
      <c r="L59" s="111"/>
      <c r="M59" s="111"/>
      <c r="N59" s="11"/>
      <c r="O59" s="11"/>
      <c r="P59" s="11"/>
      <c r="Q59" s="11"/>
      <c r="R59" s="11"/>
      <c r="S59" s="11"/>
      <c r="T59" s="11"/>
      <c r="U59" s="11"/>
      <c r="V59" s="11"/>
      <c r="W59" s="11"/>
      <c r="X59" s="11"/>
      <c r="Y59" s="11"/>
      <c r="Z59" s="11"/>
      <c r="AA59" s="11"/>
      <c r="AB59" s="50"/>
      <c r="AC59" s="50"/>
      <c r="AD59" s="50"/>
      <c r="AE59" s="50"/>
      <c r="AF59" s="50"/>
      <c r="AG59" s="50"/>
      <c r="AH59" s="50"/>
      <c r="AI59" s="50"/>
      <c r="AJ59" s="50"/>
      <c r="AK59" s="50"/>
      <c r="AL59" s="50"/>
      <c r="AM59" s="50"/>
      <c r="AN59" s="50"/>
      <c r="AO59" s="50"/>
    </row>
    <row r="60" spans="1:41" s="9" customFormat="1" ht="24.95" customHeight="1" x14ac:dyDescent="0.2">
      <c r="A60" s="17"/>
      <c r="B60" s="17"/>
      <c r="C60" s="17"/>
      <c r="D60" s="17"/>
      <c r="E60" s="17"/>
      <c r="F60" s="17"/>
      <c r="G60" s="17"/>
      <c r="H60" s="111"/>
      <c r="I60" s="111"/>
      <c r="J60" s="111"/>
      <c r="K60" s="111"/>
      <c r="L60" s="111"/>
      <c r="M60" s="111"/>
      <c r="N60" s="11"/>
      <c r="O60" s="11"/>
      <c r="P60" s="11"/>
      <c r="Q60" s="11"/>
      <c r="R60" s="11"/>
      <c r="S60" s="11"/>
      <c r="T60" s="11"/>
      <c r="U60" s="11"/>
      <c r="V60" s="11"/>
      <c r="W60" s="11"/>
      <c r="X60" s="11"/>
      <c r="Y60" s="11"/>
      <c r="Z60" s="11"/>
      <c r="AA60" s="11"/>
      <c r="AB60" s="50"/>
      <c r="AC60" s="50"/>
      <c r="AD60" s="50"/>
      <c r="AE60" s="50"/>
      <c r="AF60" s="50"/>
      <c r="AG60" s="50"/>
      <c r="AH60" s="50"/>
      <c r="AI60" s="50"/>
      <c r="AJ60" s="50"/>
      <c r="AK60" s="50"/>
      <c r="AL60" s="50"/>
      <c r="AM60" s="50"/>
      <c r="AN60" s="50"/>
      <c r="AO60" s="50"/>
    </row>
    <row r="61" spans="1:41" s="9" customFormat="1" ht="18.75" customHeight="1" x14ac:dyDescent="0.2">
      <c r="A61" s="17"/>
      <c r="B61" s="17"/>
      <c r="C61" s="17"/>
      <c r="D61" s="17"/>
      <c r="E61" s="17"/>
      <c r="F61" s="17"/>
      <c r="G61" s="17"/>
      <c r="H61" s="111"/>
      <c r="I61" s="111"/>
      <c r="J61" s="111"/>
      <c r="K61" s="111"/>
      <c r="L61" s="111"/>
      <c r="M61" s="111"/>
      <c r="N61" s="11"/>
      <c r="O61" s="11"/>
      <c r="P61" s="11"/>
      <c r="Q61" s="11"/>
      <c r="R61" s="11"/>
      <c r="S61" s="11"/>
      <c r="T61" s="11"/>
      <c r="U61" s="11"/>
      <c r="V61" s="11"/>
      <c r="W61" s="11"/>
      <c r="X61" s="11"/>
      <c r="Y61" s="11"/>
      <c r="Z61" s="11"/>
      <c r="AA61" s="11"/>
      <c r="AB61" s="50"/>
      <c r="AC61" s="50"/>
      <c r="AD61" s="50"/>
      <c r="AE61" s="50"/>
      <c r="AF61" s="50"/>
      <c r="AG61" s="50"/>
      <c r="AH61" s="50"/>
      <c r="AI61" s="50"/>
      <c r="AJ61" s="50"/>
      <c r="AK61" s="50"/>
      <c r="AL61" s="50"/>
      <c r="AM61" s="50"/>
      <c r="AN61" s="50"/>
      <c r="AO61" s="50"/>
    </row>
    <row r="62" spans="1:41" s="66" customFormat="1" ht="24.95" customHeight="1" x14ac:dyDescent="0.2">
      <c r="A62" s="73"/>
      <c r="B62" s="73"/>
      <c r="C62" s="73"/>
      <c r="D62" s="73"/>
      <c r="E62" s="73"/>
      <c r="F62" s="73"/>
      <c r="G62" s="73"/>
      <c r="H62" s="147"/>
      <c r="I62" s="147"/>
      <c r="J62" s="147"/>
      <c r="K62" s="147"/>
      <c r="L62" s="147"/>
      <c r="M62" s="147"/>
      <c r="N62" s="65"/>
      <c r="O62" s="65"/>
      <c r="P62" s="65"/>
      <c r="Q62" s="65"/>
      <c r="R62" s="65"/>
      <c r="S62" s="65"/>
      <c r="T62" s="65"/>
      <c r="U62" s="65"/>
      <c r="V62" s="65"/>
      <c r="W62" s="65"/>
      <c r="X62" s="65"/>
      <c r="Y62" s="65"/>
      <c r="Z62" s="65"/>
      <c r="AA62" s="65"/>
    </row>
    <row r="63" spans="1:41" s="66" customFormat="1" ht="24.95" customHeight="1" x14ac:dyDescent="0.2">
      <c r="A63" s="73"/>
      <c r="B63" s="73"/>
      <c r="C63" s="73"/>
      <c r="D63" s="73"/>
      <c r="E63" s="73"/>
      <c r="F63" s="73"/>
      <c r="G63" s="73"/>
      <c r="H63" s="147"/>
      <c r="I63" s="147"/>
      <c r="J63" s="147"/>
      <c r="K63" s="147"/>
      <c r="L63" s="147"/>
      <c r="M63" s="147"/>
      <c r="N63" s="65"/>
      <c r="O63" s="65"/>
      <c r="P63" s="65"/>
      <c r="Q63" s="65"/>
      <c r="R63" s="65"/>
      <c r="S63" s="65"/>
      <c r="T63" s="65"/>
      <c r="U63" s="65"/>
      <c r="V63" s="65"/>
      <c r="W63" s="65"/>
      <c r="X63" s="65"/>
      <c r="Y63" s="65"/>
      <c r="Z63" s="65"/>
      <c r="AA63" s="65"/>
    </row>
    <row r="64" spans="1:41" s="66" customFormat="1" ht="24.95" customHeight="1" x14ac:dyDescent="0.25">
      <c r="A64" s="62"/>
      <c r="B64" s="62"/>
      <c r="C64" s="63"/>
      <c r="D64" s="63"/>
      <c r="E64" s="63"/>
      <c r="F64" s="63"/>
      <c r="G64" s="64"/>
      <c r="H64" s="147"/>
      <c r="I64" s="147"/>
      <c r="J64" s="147"/>
      <c r="K64" s="147"/>
      <c r="L64" s="147"/>
      <c r="M64" s="147"/>
      <c r="N64" s="65"/>
      <c r="O64" s="65"/>
      <c r="P64" s="65"/>
      <c r="Q64" s="65"/>
      <c r="R64" s="65"/>
      <c r="S64" s="65"/>
      <c r="T64" s="65"/>
      <c r="U64" s="65"/>
      <c r="V64" s="65"/>
      <c r="W64" s="65"/>
      <c r="X64" s="65"/>
      <c r="Y64" s="65"/>
      <c r="Z64" s="65"/>
      <c r="AA64" s="65"/>
    </row>
    <row r="65" spans="1:27" s="68" customFormat="1" ht="24.95" customHeight="1" x14ac:dyDescent="0.25">
      <c r="A65" s="62"/>
      <c r="B65" s="67"/>
      <c r="C65" s="63"/>
      <c r="D65" s="63"/>
      <c r="E65" s="63"/>
      <c r="F65" s="63"/>
      <c r="G65" s="64"/>
      <c r="H65" s="147"/>
      <c r="I65" s="147"/>
      <c r="J65" s="147"/>
      <c r="K65" s="147"/>
      <c r="L65" s="147"/>
      <c r="M65" s="147"/>
      <c r="N65" s="65"/>
      <c r="O65" s="65"/>
      <c r="P65" s="65"/>
      <c r="Q65" s="65"/>
      <c r="R65" s="65"/>
      <c r="S65" s="65"/>
      <c r="T65" s="65"/>
      <c r="U65" s="65"/>
      <c r="V65" s="65"/>
      <c r="W65" s="65"/>
      <c r="X65" s="65"/>
      <c r="Y65" s="65"/>
      <c r="Z65" s="65"/>
      <c r="AA65" s="65"/>
    </row>
    <row r="66" spans="1:27" s="68" customFormat="1" ht="24.95" customHeight="1" x14ac:dyDescent="0.25">
      <c r="A66" s="62"/>
      <c r="B66" s="67"/>
      <c r="C66" s="63"/>
      <c r="D66" s="63"/>
      <c r="E66" s="63"/>
      <c r="F66" s="63"/>
      <c r="G66" s="64"/>
      <c r="H66" s="147"/>
      <c r="I66" s="147"/>
      <c r="J66" s="147"/>
      <c r="K66" s="147"/>
      <c r="L66" s="147"/>
      <c r="M66" s="147"/>
      <c r="N66" s="65"/>
      <c r="O66" s="65"/>
      <c r="P66" s="65"/>
      <c r="Q66" s="65"/>
      <c r="R66" s="65"/>
      <c r="S66" s="65"/>
      <c r="T66" s="65"/>
      <c r="U66" s="65"/>
      <c r="V66" s="65"/>
      <c r="W66" s="65"/>
      <c r="X66" s="65"/>
      <c r="Y66" s="65"/>
      <c r="Z66" s="65"/>
      <c r="AA66" s="65"/>
    </row>
    <row r="67" spans="1:27" s="68" customFormat="1" ht="24.95" customHeight="1" x14ac:dyDescent="0.25">
      <c r="A67" s="62"/>
      <c r="B67" s="67"/>
      <c r="C67" s="63"/>
      <c r="D67" s="63"/>
      <c r="E67" s="63"/>
      <c r="F67" s="63"/>
      <c r="G67" s="64"/>
      <c r="H67" s="147"/>
      <c r="I67" s="147"/>
      <c r="J67" s="147"/>
      <c r="K67" s="147"/>
      <c r="L67" s="147"/>
      <c r="M67" s="147"/>
      <c r="N67" s="65"/>
      <c r="O67" s="65"/>
      <c r="P67" s="65"/>
      <c r="Q67" s="65"/>
      <c r="R67" s="65"/>
      <c r="S67" s="65"/>
      <c r="T67" s="65"/>
      <c r="U67" s="65"/>
      <c r="V67" s="65"/>
      <c r="W67" s="65"/>
      <c r="X67" s="65"/>
      <c r="Y67" s="65"/>
      <c r="Z67" s="65"/>
      <c r="AA67" s="65"/>
    </row>
    <row r="68" spans="1:27" s="68" customFormat="1" ht="24.95" customHeight="1" x14ac:dyDescent="0.25">
      <c r="A68" s="62"/>
      <c r="B68" s="67"/>
      <c r="C68" s="63"/>
      <c r="D68" s="63"/>
      <c r="E68" s="63"/>
      <c r="F68" s="63"/>
      <c r="G68" s="64"/>
      <c r="H68" s="147"/>
      <c r="I68" s="147"/>
      <c r="J68" s="147"/>
      <c r="K68" s="147"/>
      <c r="L68" s="147"/>
      <c r="M68" s="147"/>
      <c r="N68" s="65"/>
      <c r="O68" s="65"/>
      <c r="P68" s="65"/>
      <c r="Q68" s="65"/>
      <c r="R68" s="65"/>
      <c r="S68" s="65"/>
      <c r="T68" s="65"/>
      <c r="U68" s="65"/>
      <c r="V68" s="65"/>
      <c r="W68" s="65"/>
      <c r="X68" s="65"/>
      <c r="Y68" s="65"/>
      <c r="Z68" s="65"/>
      <c r="AA68" s="65"/>
    </row>
    <row r="69" spans="1:27" s="65" customFormat="1" ht="24.95" customHeight="1" x14ac:dyDescent="0.25">
      <c r="A69" s="62"/>
      <c r="B69" s="67"/>
      <c r="C69" s="63"/>
      <c r="D69" s="63"/>
      <c r="E69" s="63"/>
      <c r="F69" s="63"/>
      <c r="G69" s="64"/>
      <c r="H69" s="147"/>
      <c r="I69" s="147"/>
      <c r="J69" s="147"/>
      <c r="K69" s="147"/>
      <c r="L69" s="147"/>
      <c r="M69" s="147"/>
    </row>
    <row r="70" spans="1:27" s="68" customFormat="1" ht="24.95" customHeight="1" x14ac:dyDescent="0.25">
      <c r="A70" s="62"/>
      <c r="B70" s="67"/>
      <c r="C70" s="63"/>
      <c r="D70" s="63"/>
      <c r="E70" s="63"/>
      <c r="F70" s="63"/>
      <c r="G70" s="64"/>
      <c r="H70" s="147"/>
      <c r="I70" s="147"/>
      <c r="J70" s="147"/>
      <c r="K70" s="147"/>
      <c r="L70" s="147"/>
      <c r="M70" s="147"/>
      <c r="N70" s="65"/>
      <c r="O70" s="65"/>
      <c r="P70" s="65"/>
      <c r="Q70" s="65"/>
      <c r="R70" s="65"/>
      <c r="S70" s="65"/>
      <c r="T70" s="65"/>
      <c r="U70" s="65"/>
      <c r="V70" s="65"/>
      <c r="W70" s="65"/>
      <c r="X70" s="65"/>
      <c r="Y70" s="65"/>
      <c r="Z70" s="65"/>
      <c r="AA70" s="65"/>
    </row>
    <row r="71" spans="1:27" s="68" customFormat="1" ht="24.95" customHeight="1" x14ac:dyDescent="0.25">
      <c r="A71" s="62"/>
      <c r="B71" s="67"/>
      <c r="C71" s="63"/>
      <c r="D71" s="63"/>
      <c r="E71" s="63"/>
      <c r="F71" s="63"/>
      <c r="G71" s="64"/>
      <c r="H71" s="147"/>
      <c r="I71" s="147"/>
      <c r="J71" s="147"/>
      <c r="K71" s="147"/>
      <c r="L71" s="147"/>
      <c r="M71" s="147"/>
      <c r="N71" s="65"/>
      <c r="O71" s="65"/>
      <c r="P71" s="65"/>
      <c r="Q71" s="65"/>
      <c r="R71" s="65"/>
      <c r="S71" s="65"/>
      <c r="T71" s="65"/>
      <c r="U71" s="65"/>
      <c r="V71" s="65"/>
      <c r="W71" s="65"/>
      <c r="X71" s="65"/>
      <c r="Y71" s="65"/>
      <c r="Z71" s="65"/>
      <c r="AA71" s="65"/>
    </row>
    <row r="72" spans="1:27" s="68" customFormat="1" ht="24.95" customHeight="1" x14ac:dyDescent="0.25">
      <c r="A72" s="62"/>
      <c r="B72" s="67"/>
      <c r="C72" s="63"/>
      <c r="D72" s="63"/>
      <c r="E72" s="63"/>
      <c r="F72" s="63"/>
      <c r="G72" s="64"/>
      <c r="H72" s="147"/>
      <c r="I72" s="147"/>
      <c r="J72" s="147"/>
      <c r="K72" s="147"/>
      <c r="L72" s="147"/>
      <c r="M72" s="147"/>
      <c r="N72" s="65"/>
      <c r="O72" s="65"/>
      <c r="P72" s="65"/>
      <c r="Q72" s="65"/>
      <c r="R72" s="65"/>
      <c r="S72" s="65"/>
      <c r="T72" s="65"/>
      <c r="U72" s="65"/>
      <c r="V72" s="65"/>
      <c r="W72" s="65"/>
      <c r="X72" s="65"/>
      <c r="Y72" s="65"/>
      <c r="Z72" s="65"/>
      <c r="AA72" s="65"/>
    </row>
    <row r="73" spans="1:27" s="69" customFormat="1" ht="24.95" customHeight="1" x14ac:dyDescent="0.25">
      <c r="A73" s="62"/>
      <c r="B73" s="67"/>
      <c r="C73" s="63"/>
      <c r="D73" s="63"/>
      <c r="E73" s="63"/>
      <c r="F73" s="63"/>
      <c r="G73" s="64"/>
      <c r="H73" s="147"/>
      <c r="I73" s="147"/>
      <c r="J73" s="147"/>
      <c r="K73" s="147"/>
      <c r="L73" s="147"/>
      <c r="M73" s="147"/>
      <c r="N73" s="63"/>
      <c r="O73" s="63"/>
      <c r="P73" s="63"/>
      <c r="Q73" s="63"/>
      <c r="R73" s="63"/>
      <c r="S73" s="63"/>
      <c r="T73" s="63"/>
      <c r="U73" s="63"/>
      <c r="V73" s="63"/>
      <c r="W73" s="63"/>
      <c r="X73" s="63"/>
      <c r="Y73" s="63"/>
      <c r="Z73" s="63"/>
      <c r="AA73" s="63"/>
    </row>
    <row r="74" spans="1:27" s="69" customFormat="1" ht="24.95" customHeight="1" x14ac:dyDescent="0.25">
      <c r="A74" s="62"/>
      <c r="B74" s="67"/>
      <c r="C74" s="63"/>
      <c r="D74" s="63"/>
      <c r="E74" s="63"/>
      <c r="F74" s="63"/>
      <c r="G74" s="64"/>
      <c r="H74" s="147"/>
      <c r="I74" s="147"/>
      <c r="J74" s="147"/>
      <c r="K74" s="147"/>
      <c r="L74" s="147"/>
      <c r="M74" s="147"/>
      <c r="N74" s="63"/>
      <c r="O74" s="63"/>
      <c r="P74" s="63"/>
      <c r="Q74" s="63"/>
      <c r="R74" s="63"/>
      <c r="S74" s="63"/>
      <c r="T74" s="63"/>
      <c r="U74" s="63"/>
      <c r="V74" s="63"/>
      <c r="W74" s="63"/>
      <c r="X74" s="63"/>
      <c r="Y74" s="63"/>
      <c r="Z74" s="63"/>
      <c r="AA74" s="63"/>
    </row>
    <row r="75" spans="1:27" s="69" customFormat="1" ht="24.95" customHeight="1" x14ac:dyDescent="0.25">
      <c r="A75" s="62"/>
      <c r="B75" s="67"/>
      <c r="C75" s="63"/>
      <c r="D75" s="63"/>
      <c r="E75" s="63"/>
      <c r="F75" s="63"/>
      <c r="G75" s="64"/>
      <c r="H75" s="147"/>
      <c r="I75" s="147"/>
      <c r="J75" s="147"/>
      <c r="K75" s="147"/>
      <c r="L75" s="147"/>
      <c r="M75" s="147"/>
      <c r="N75" s="63"/>
      <c r="O75" s="63"/>
      <c r="P75" s="63"/>
      <c r="Q75" s="63"/>
      <c r="R75" s="63"/>
      <c r="S75" s="63"/>
      <c r="T75" s="63"/>
      <c r="U75" s="63"/>
      <c r="V75" s="63"/>
      <c r="W75" s="63"/>
      <c r="X75" s="63"/>
      <c r="Y75" s="63"/>
      <c r="Z75" s="63"/>
      <c r="AA75" s="63"/>
    </row>
    <row r="76" spans="1:27" s="69" customFormat="1" ht="24.95" customHeight="1" x14ac:dyDescent="0.25">
      <c r="A76" s="62"/>
      <c r="B76" s="67"/>
      <c r="C76" s="63"/>
      <c r="D76" s="63"/>
      <c r="E76" s="63"/>
      <c r="F76" s="63"/>
      <c r="G76" s="64"/>
      <c r="H76" s="147"/>
      <c r="I76" s="147"/>
      <c r="J76" s="147"/>
      <c r="K76" s="147"/>
      <c r="L76" s="147"/>
      <c r="M76" s="147"/>
      <c r="N76" s="63"/>
      <c r="O76" s="63"/>
      <c r="P76" s="63"/>
      <c r="Q76" s="63"/>
      <c r="R76" s="63"/>
      <c r="S76" s="63"/>
      <c r="T76" s="63"/>
      <c r="U76" s="63"/>
      <c r="V76" s="63"/>
      <c r="W76" s="63"/>
      <c r="X76" s="63"/>
      <c r="Y76" s="63"/>
      <c r="Z76" s="63"/>
      <c r="AA76" s="63"/>
    </row>
    <row r="77" spans="1:27" s="69" customFormat="1" ht="24.95" customHeight="1" x14ac:dyDescent="0.25">
      <c r="A77" s="70"/>
      <c r="B77" s="62"/>
      <c r="C77" s="63"/>
      <c r="D77" s="63"/>
      <c r="E77" s="63"/>
      <c r="F77" s="63"/>
      <c r="G77" s="64"/>
      <c r="H77" s="147"/>
      <c r="I77" s="147"/>
      <c r="J77" s="147"/>
      <c r="K77" s="147"/>
      <c r="L77" s="147"/>
      <c r="M77" s="147"/>
      <c r="N77" s="63"/>
      <c r="O77" s="63"/>
      <c r="P77" s="63"/>
      <c r="Q77" s="63"/>
      <c r="R77" s="63"/>
      <c r="S77" s="63"/>
      <c r="T77" s="63"/>
      <c r="U77" s="63"/>
      <c r="V77" s="63"/>
      <c r="W77" s="63"/>
      <c r="X77" s="63"/>
      <c r="Y77" s="63"/>
      <c r="Z77" s="63"/>
      <c r="AA77" s="63"/>
    </row>
    <row r="78" spans="1:27" s="69" customFormat="1" ht="24.95" customHeight="1" x14ac:dyDescent="0.25">
      <c r="A78" s="62"/>
      <c r="B78" s="62"/>
      <c r="C78" s="63"/>
      <c r="D78" s="63"/>
      <c r="E78" s="63"/>
      <c r="F78" s="63"/>
      <c r="G78" s="64"/>
      <c r="H78" s="147"/>
      <c r="I78" s="147"/>
      <c r="J78" s="147"/>
      <c r="K78" s="147"/>
      <c r="L78" s="147"/>
      <c r="M78" s="147"/>
      <c r="N78" s="63"/>
      <c r="O78" s="63"/>
      <c r="P78" s="63"/>
      <c r="Q78" s="63"/>
      <c r="R78" s="63"/>
      <c r="S78" s="63"/>
      <c r="T78" s="63"/>
      <c r="U78" s="63"/>
      <c r="V78" s="63"/>
      <c r="W78" s="63"/>
      <c r="X78" s="63"/>
      <c r="Y78" s="63"/>
      <c r="Z78" s="63"/>
      <c r="AA78" s="63"/>
    </row>
    <row r="79" spans="1:27" s="69" customFormat="1" ht="24.95" customHeight="1" x14ac:dyDescent="0.25">
      <c r="A79" s="62"/>
      <c r="B79" s="62"/>
      <c r="C79" s="63"/>
      <c r="D79" s="63"/>
      <c r="E79" s="63"/>
      <c r="F79" s="63"/>
      <c r="G79" s="64"/>
      <c r="H79" s="147"/>
      <c r="I79" s="147"/>
      <c r="J79" s="147"/>
      <c r="K79" s="147"/>
      <c r="L79" s="147"/>
      <c r="M79" s="147"/>
      <c r="N79" s="63"/>
      <c r="O79" s="63"/>
      <c r="P79" s="63"/>
      <c r="Q79" s="63"/>
      <c r="R79" s="63"/>
      <c r="S79" s="63"/>
      <c r="T79" s="63"/>
      <c r="U79" s="63"/>
      <c r="V79" s="63"/>
      <c r="W79" s="63"/>
      <c r="X79" s="63"/>
      <c r="Y79" s="63"/>
      <c r="Z79" s="63"/>
      <c r="AA79" s="63"/>
    </row>
    <row r="80" spans="1:27" s="69" customFormat="1" ht="24.95" customHeight="1" x14ac:dyDescent="0.25">
      <c r="A80" s="71"/>
      <c r="B80" s="63"/>
      <c r="C80" s="63"/>
      <c r="D80" s="63"/>
      <c r="E80" s="63"/>
      <c r="F80" s="63"/>
      <c r="G80" s="64"/>
      <c r="H80" s="147"/>
      <c r="I80" s="147"/>
      <c r="J80" s="147"/>
      <c r="K80" s="147"/>
      <c r="L80" s="147"/>
      <c r="M80" s="147"/>
      <c r="N80" s="63"/>
      <c r="O80" s="63"/>
      <c r="P80" s="63"/>
      <c r="Q80" s="63"/>
      <c r="R80" s="63"/>
      <c r="S80" s="63"/>
      <c r="T80" s="63"/>
      <c r="U80" s="63"/>
      <c r="V80" s="63"/>
      <c r="W80" s="63"/>
      <c r="X80" s="63"/>
      <c r="Y80" s="63"/>
      <c r="Z80" s="63"/>
      <c r="AA80" s="63"/>
    </row>
    <row r="81" spans="1:27" s="69" customFormat="1" ht="24.95" customHeight="1" x14ac:dyDescent="0.25">
      <c r="A81" s="71"/>
      <c r="B81" s="63"/>
      <c r="C81" s="63"/>
      <c r="D81" s="63"/>
      <c r="E81" s="63"/>
      <c r="F81" s="63"/>
      <c r="G81" s="64"/>
      <c r="H81" s="147"/>
      <c r="I81" s="147"/>
      <c r="J81" s="147"/>
      <c r="K81" s="147"/>
      <c r="L81" s="147"/>
      <c r="M81" s="147"/>
      <c r="N81" s="63"/>
      <c r="O81" s="63"/>
      <c r="P81" s="63"/>
      <c r="Q81" s="63"/>
      <c r="R81" s="63"/>
      <c r="S81" s="63"/>
      <c r="T81" s="63"/>
      <c r="U81" s="63"/>
      <c r="V81" s="63"/>
      <c r="W81" s="63"/>
      <c r="X81" s="63"/>
      <c r="Y81" s="63"/>
      <c r="Z81" s="63"/>
      <c r="AA81" s="63"/>
    </row>
    <row r="82" spans="1:27" s="69" customFormat="1" ht="24.95" customHeight="1" x14ac:dyDescent="0.25">
      <c r="A82" s="71"/>
      <c r="B82" s="63"/>
      <c r="C82" s="63"/>
      <c r="D82" s="63"/>
      <c r="E82" s="63"/>
      <c r="F82" s="63"/>
      <c r="G82" s="64"/>
      <c r="H82" s="147"/>
      <c r="I82" s="147"/>
      <c r="J82" s="147"/>
      <c r="K82" s="147"/>
      <c r="L82" s="147"/>
      <c r="M82" s="147"/>
      <c r="N82" s="63"/>
      <c r="O82" s="63"/>
      <c r="P82" s="63"/>
      <c r="Q82" s="63"/>
      <c r="R82" s="63"/>
      <c r="S82" s="63"/>
      <c r="T82" s="63"/>
      <c r="U82" s="63"/>
      <c r="V82" s="63"/>
      <c r="W82" s="63"/>
      <c r="X82" s="63"/>
      <c r="Y82" s="63"/>
      <c r="Z82" s="63"/>
      <c r="AA82" s="63"/>
    </row>
    <row r="83" spans="1:27" s="69" customFormat="1" ht="24.95" customHeight="1" x14ac:dyDescent="0.25">
      <c r="A83" s="71"/>
      <c r="B83" s="63"/>
      <c r="C83" s="63"/>
      <c r="D83" s="63"/>
      <c r="E83" s="63"/>
      <c r="F83" s="63"/>
      <c r="G83" s="64"/>
      <c r="H83" s="147"/>
      <c r="I83" s="147"/>
      <c r="J83" s="147"/>
      <c r="K83" s="147"/>
      <c r="L83" s="147"/>
      <c r="M83" s="147"/>
      <c r="N83" s="63"/>
      <c r="O83" s="63"/>
      <c r="P83" s="63"/>
      <c r="Q83" s="63"/>
      <c r="R83" s="63"/>
      <c r="S83" s="63"/>
      <c r="T83" s="63"/>
      <c r="U83" s="63"/>
      <c r="V83" s="63"/>
      <c r="W83" s="63"/>
      <c r="X83" s="63"/>
      <c r="Y83" s="63"/>
      <c r="Z83" s="63"/>
      <c r="AA83" s="63"/>
    </row>
    <row r="84" spans="1:27" s="69" customFormat="1" ht="24.95" customHeight="1" x14ac:dyDescent="0.25">
      <c r="A84" s="71"/>
      <c r="B84" s="63"/>
      <c r="C84" s="63"/>
      <c r="D84" s="63"/>
      <c r="E84" s="63"/>
      <c r="F84" s="63"/>
      <c r="G84" s="64"/>
      <c r="H84" s="147"/>
      <c r="I84" s="147"/>
      <c r="J84" s="147"/>
      <c r="K84" s="147"/>
      <c r="L84" s="147"/>
      <c r="M84" s="147"/>
      <c r="N84" s="63"/>
      <c r="O84" s="63"/>
      <c r="P84" s="63"/>
      <c r="Q84" s="63"/>
      <c r="R84" s="63"/>
      <c r="S84" s="63"/>
      <c r="T84" s="63"/>
      <c r="U84" s="63"/>
      <c r="V84" s="63"/>
      <c r="W84" s="63"/>
      <c r="X84" s="63"/>
      <c r="Y84" s="63"/>
      <c r="Z84" s="63"/>
      <c r="AA84" s="63"/>
    </row>
    <row r="85" spans="1:27" s="69" customFormat="1" ht="24.95" customHeight="1" x14ac:dyDescent="0.25">
      <c r="A85" s="71"/>
      <c r="B85" s="63"/>
      <c r="C85" s="63"/>
      <c r="D85" s="63"/>
      <c r="E85" s="63"/>
      <c r="F85" s="63"/>
      <c r="G85" s="64"/>
      <c r="H85" s="147"/>
      <c r="I85" s="147"/>
      <c r="J85" s="147"/>
      <c r="K85" s="147"/>
      <c r="L85" s="147"/>
      <c r="M85" s="147"/>
      <c r="N85" s="63"/>
      <c r="O85" s="63"/>
      <c r="P85" s="63"/>
      <c r="Q85" s="63"/>
      <c r="R85" s="63"/>
      <c r="S85" s="63"/>
      <c r="T85" s="63"/>
      <c r="U85" s="63"/>
      <c r="V85" s="63"/>
      <c r="W85" s="63"/>
      <c r="X85" s="63"/>
      <c r="Y85" s="63"/>
      <c r="Z85" s="63"/>
      <c r="AA85" s="63"/>
    </row>
    <row r="86" spans="1:27" s="69" customFormat="1" ht="24.95" customHeight="1" x14ac:dyDescent="0.25">
      <c r="A86" s="71"/>
      <c r="B86" s="63"/>
      <c r="C86" s="63"/>
      <c r="D86" s="63"/>
      <c r="E86" s="63"/>
      <c r="F86" s="63"/>
      <c r="G86" s="64"/>
      <c r="H86" s="147"/>
      <c r="I86" s="147"/>
      <c r="J86" s="147"/>
      <c r="K86" s="147"/>
      <c r="L86" s="147"/>
      <c r="M86" s="147"/>
      <c r="N86" s="63"/>
      <c r="O86" s="63"/>
      <c r="P86" s="63"/>
      <c r="Q86" s="63"/>
      <c r="R86" s="63"/>
      <c r="S86" s="63"/>
      <c r="T86" s="63"/>
      <c r="U86" s="63"/>
      <c r="V86" s="63"/>
      <c r="W86" s="63"/>
      <c r="X86" s="63"/>
      <c r="Y86" s="63"/>
      <c r="Z86" s="63"/>
      <c r="AA86" s="63"/>
    </row>
    <row r="87" spans="1:27" s="69" customFormat="1" ht="24.95" customHeight="1" x14ac:dyDescent="0.25">
      <c r="A87" s="71"/>
      <c r="B87" s="63"/>
      <c r="C87" s="63"/>
      <c r="D87" s="63"/>
      <c r="E87" s="63"/>
      <c r="F87" s="63"/>
      <c r="G87" s="64"/>
      <c r="H87" s="147"/>
      <c r="I87" s="147"/>
      <c r="J87" s="147"/>
      <c r="K87" s="147"/>
      <c r="L87" s="147"/>
      <c r="M87" s="147"/>
      <c r="N87" s="63"/>
      <c r="O87" s="63"/>
      <c r="P87" s="63"/>
      <c r="Q87" s="63"/>
      <c r="R87" s="63"/>
      <c r="S87" s="63"/>
      <c r="T87" s="63"/>
      <c r="U87" s="63"/>
      <c r="V87" s="63"/>
      <c r="W87" s="63"/>
      <c r="X87" s="63"/>
      <c r="Y87" s="63"/>
      <c r="Z87" s="63"/>
      <c r="AA87" s="63"/>
    </row>
    <row r="88" spans="1:27" s="69" customFormat="1" ht="24.95" customHeight="1" x14ac:dyDescent="0.25">
      <c r="A88" s="71"/>
      <c r="B88" s="63"/>
      <c r="C88" s="63"/>
      <c r="D88" s="63"/>
      <c r="E88" s="63"/>
      <c r="F88" s="63"/>
      <c r="G88" s="64"/>
      <c r="H88" s="147"/>
      <c r="I88" s="147"/>
      <c r="J88" s="147"/>
      <c r="K88" s="147"/>
      <c r="L88" s="147"/>
      <c r="M88" s="147"/>
      <c r="N88" s="63"/>
      <c r="O88" s="63"/>
      <c r="P88" s="63"/>
      <c r="Q88" s="63"/>
      <c r="R88" s="63"/>
      <c r="S88" s="63"/>
      <c r="T88" s="63"/>
      <c r="U88" s="63"/>
      <c r="V88" s="63"/>
      <c r="W88" s="63"/>
      <c r="X88" s="63"/>
      <c r="Y88" s="63"/>
      <c r="Z88" s="63"/>
      <c r="AA88" s="63"/>
    </row>
    <row r="89" spans="1:27" s="69" customFormat="1" ht="24.95" customHeight="1" x14ac:dyDescent="0.25">
      <c r="A89" s="71"/>
      <c r="B89" s="63"/>
      <c r="C89" s="63"/>
      <c r="D89" s="63"/>
      <c r="E89" s="63"/>
      <c r="F89" s="63"/>
      <c r="G89" s="64"/>
      <c r="H89" s="147"/>
      <c r="I89" s="147"/>
      <c r="J89" s="147"/>
      <c r="K89" s="147"/>
      <c r="L89" s="147"/>
      <c r="M89" s="147"/>
      <c r="N89" s="63"/>
      <c r="O89" s="63"/>
      <c r="P89" s="63"/>
      <c r="Q89" s="63"/>
      <c r="R89" s="63"/>
      <c r="S89" s="63"/>
      <c r="T89" s="63"/>
      <c r="U89" s="63"/>
      <c r="V89" s="63"/>
      <c r="W89" s="63"/>
      <c r="X89" s="63"/>
      <c r="Y89" s="63"/>
      <c r="Z89" s="63"/>
      <c r="AA89" s="63"/>
    </row>
    <row r="90" spans="1:27" s="69" customFormat="1" ht="24.95" customHeight="1" x14ac:dyDescent="0.25">
      <c r="A90" s="71"/>
      <c r="B90" s="63"/>
      <c r="C90" s="63"/>
      <c r="D90" s="63"/>
      <c r="E90" s="63"/>
      <c r="F90" s="63"/>
      <c r="G90" s="64"/>
      <c r="H90" s="147"/>
      <c r="I90" s="147"/>
      <c r="J90" s="147"/>
      <c r="K90" s="147"/>
      <c r="L90" s="147"/>
      <c r="M90" s="147"/>
      <c r="N90" s="63"/>
      <c r="O90" s="63"/>
      <c r="P90" s="63"/>
      <c r="Q90" s="63"/>
      <c r="R90" s="63"/>
      <c r="S90" s="63"/>
      <c r="T90" s="63"/>
      <c r="U90" s="63"/>
      <c r="V90" s="63"/>
      <c r="W90" s="63"/>
      <c r="X90" s="63"/>
      <c r="Y90" s="63"/>
      <c r="Z90" s="63"/>
      <c r="AA90" s="63"/>
    </row>
    <row r="91" spans="1:27" s="69" customFormat="1" ht="24.95" customHeight="1" x14ac:dyDescent="0.25">
      <c r="A91" s="71"/>
      <c r="B91" s="63"/>
      <c r="C91" s="63"/>
      <c r="D91" s="63"/>
      <c r="E91" s="63"/>
      <c r="F91" s="63"/>
      <c r="G91" s="64"/>
      <c r="H91" s="147"/>
      <c r="I91" s="147"/>
      <c r="J91" s="147"/>
      <c r="K91" s="147"/>
      <c r="L91" s="147"/>
      <c r="M91" s="147"/>
      <c r="N91" s="63"/>
      <c r="O91" s="63"/>
      <c r="P91" s="63"/>
      <c r="Q91" s="63"/>
      <c r="R91" s="63"/>
      <c r="S91" s="63"/>
      <c r="T91" s="63"/>
      <c r="U91" s="63"/>
      <c r="V91" s="63"/>
      <c r="W91" s="63"/>
      <c r="X91" s="63"/>
      <c r="Y91" s="63"/>
      <c r="Z91" s="63"/>
      <c r="AA91" s="63"/>
    </row>
    <row r="92" spans="1:27" s="69" customFormat="1" ht="24.95" customHeight="1" x14ac:dyDescent="0.25">
      <c r="A92" s="71"/>
      <c r="B92" s="63"/>
      <c r="C92" s="63"/>
      <c r="D92" s="63"/>
      <c r="E92" s="63"/>
      <c r="F92" s="63"/>
      <c r="G92" s="64"/>
      <c r="H92" s="147"/>
      <c r="I92" s="147"/>
      <c r="J92" s="147"/>
      <c r="K92" s="147"/>
      <c r="L92" s="147"/>
      <c r="M92" s="147"/>
      <c r="N92" s="63"/>
      <c r="O92" s="63"/>
      <c r="P92" s="63"/>
      <c r="Q92" s="63"/>
      <c r="R92" s="63"/>
      <c r="S92" s="63"/>
      <c r="T92" s="63"/>
      <c r="U92" s="63"/>
      <c r="V92" s="63"/>
      <c r="W92" s="63"/>
      <c r="X92" s="63"/>
      <c r="Y92" s="63"/>
      <c r="Z92" s="63"/>
      <c r="AA92" s="63"/>
    </row>
    <row r="93" spans="1:27" s="69" customFormat="1" ht="24.95" customHeight="1" x14ac:dyDescent="0.25">
      <c r="A93" s="71"/>
      <c r="B93" s="63"/>
      <c r="C93" s="63"/>
      <c r="D93" s="63"/>
      <c r="E93" s="63"/>
      <c r="F93" s="63"/>
      <c r="G93" s="64"/>
      <c r="H93" s="147"/>
      <c r="I93" s="147"/>
      <c r="J93" s="147"/>
      <c r="K93" s="147"/>
      <c r="L93" s="147"/>
      <c r="M93" s="147"/>
      <c r="N93" s="63"/>
      <c r="O93" s="63"/>
      <c r="P93" s="63"/>
      <c r="Q93" s="63"/>
      <c r="R93" s="63"/>
      <c r="S93" s="63"/>
      <c r="T93" s="63"/>
      <c r="U93" s="63"/>
      <c r="V93" s="63"/>
      <c r="W93" s="63"/>
      <c r="X93" s="63"/>
      <c r="Y93" s="63"/>
      <c r="Z93" s="63"/>
      <c r="AA93" s="63"/>
    </row>
    <row r="94" spans="1:27" s="69" customFormat="1" ht="24.95" customHeight="1" x14ac:dyDescent="0.25">
      <c r="A94" s="71"/>
      <c r="B94" s="63"/>
      <c r="C94" s="63"/>
      <c r="D94" s="63"/>
      <c r="E94" s="63"/>
      <c r="F94" s="63"/>
      <c r="G94" s="64"/>
      <c r="H94" s="147"/>
      <c r="I94" s="147"/>
      <c r="J94" s="147"/>
      <c r="K94" s="147"/>
      <c r="L94" s="147"/>
      <c r="M94" s="147"/>
      <c r="N94" s="63"/>
      <c r="O94" s="63"/>
      <c r="P94" s="63"/>
      <c r="Q94" s="63"/>
      <c r="R94" s="63"/>
      <c r="S94" s="63"/>
      <c r="T94" s="63"/>
      <c r="U94" s="63"/>
      <c r="V94" s="63"/>
      <c r="W94" s="63"/>
      <c r="X94" s="63"/>
      <c r="Y94" s="63"/>
      <c r="Z94" s="63"/>
      <c r="AA94" s="63"/>
    </row>
    <row r="95" spans="1:27" s="69" customFormat="1" ht="20.100000000000001" customHeight="1" x14ac:dyDescent="0.25">
      <c r="A95" s="63"/>
      <c r="B95" s="63"/>
      <c r="C95" s="63"/>
      <c r="D95" s="63"/>
      <c r="E95" s="63"/>
      <c r="F95" s="63"/>
      <c r="G95" s="64"/>
      <c r="H95" s="147"/>
      <c r="I95" s="147"/>
      <c r="J95" s="147"/>
      <c r="K95" s="147"/>
      <c r="L95" s="147"/>
      <c r="M95" s="147"/>
      <c r="N95" s="63"/>
      <c r="O95" s="63"/>
      <c r="P95" s="63"/>
      <c r="Q95" s="63"/>
      <c r="R95" s="63"/>
      <c r="S95" s="63"/>
      <c r="T95" s="63"/>
      <c r="U95" s="63"/>
      <c r="V95" s="63"/>
      <c r="W95" s="63"/>
      <c r="X95" s="63"/>
      <c r="Y95" s="63"/>
      <c r="Z95" s="63"/>
      <c r="AA95" s="63"/>
    </row>
    <row r="96" spans="1:27" s="69" customFormat="1" ht="20.100000000000001" customHeight="1" x14ac:dyDescent="0.25">
      <c r="A96" s="65"/>
      <c r="B96" s="65"/>
      <c r="C96" s="65"/>
      <c r="D96" s="65"/>
      <c r="E96" s="65"/>
      <c r="F96" s="65"/>
      <c r="G96" s="72"/>
      <c r="H96" s="147"/>
      <c r="I96" s="147"/>
      <c r="J96" s="147"/>
      <c r="K96" s="147"/>
      <c r="L96" s="147"/>
      <c r="M96" s="147"/>
      <c r="N96" s="63"/>
      <c r="O96" s="63"/>
      <c r="P96" s="63"/>
      <c r="Q96" s="63"/>
      <c r="R96" s="63"/>
      <c r="S96" s="63"/>
      <c r="T96" s="63"/>
      <c r="U96" s="63"/>
      <c r="V96" s="63"/>
      <c r="W96" s="63"/>
      <c r="X96" s="63"/>
      <c r="Y96" s="63"/>
      <c r="Z96" s="63"/>
      <c r="AA96" s="63"/>
    </row>
    <row r="97" spans="1:27" s="69" customFormat="1" ht="20.100000000000001" customHeight="1" x14ac:dyDescent="0.25">
      <c r="A97" s="65"/>
      <c r="B97" s="65"/>
      <c r="C97" s="65"/>
      <c r="D97" s="65"/>
      <c r="E97" s="65"/>
      <c r="F97" s="65"/>
      <c r="G97" s="72"/>
      <c r="H97" s="147"/>
      <c r="I97" s="147"/>
      <c r="J97" s="147"/>
      <c r="K97" s="147"/>
      <c r="L97" s="147"/>
      <c r="M97" s="147"/>
      <c r="N97" s="63"/>
      <c r="O97" s="63"/>
      <c r="P97" s="63"/>
      <c r="Q97" s="63"/>
      <c r="R97" s="63"/>
      <c r="S97" s="63"/>
      <c r="T97" s="63"/>
      <c r="U97" s="63"/>
      <c r="V97" s="63"/>
      <c r="W97" s="63"/>
      <c r="X97" s="63"/>
      <c r="Y97" s="63"/>
      <c r="Z97" s="63"/>
      <c r="AA97" s="63"/>
    </row>
    <row r="98" spans="1:27" s="69" customFormat="1" ht="20.100000000000001" customHeight="1" x14ac:dyDescent="0.25">
      <c r="A98" s="65"/>
      <c r="B98" s="65"/>
      <c r="C98" s="65"/>
      <c r="D98" s="65"/>
      <c r="E98" s="65"/>
      <c r="F98" s="65"/>
      <c r="G98" s="72"/>
      <c r="H98" s="147"/>
      <c r="I98" s="147"/>
      <c r="J98" s="147"/>
      <c r="K98" s="147"/>
      <c r="L98" s="147"/>
      <c r="M98" s="147"/>
      <c r="N98" s="63"/>
      <c r="O98" s="63"/>
      <c r="P98" s="63"/>
      <c r="Q98" s="63"/>
      <c r="R98" s="63"/>
      <c r="S98" s="63"/>
      <c r="T98" s="63"/>
      <c r="U98" s="63"/>
      <c r="V98" s="63"/>
      <c r="W98" s="63"/>
      <c r="X98" s="63"/>
      <c r="Y98" s="63"/>
      <c r="Z98" s="63"/>
      <c r="AA98" s="63"/>
    </row>
    <row r="99" spans="1:27" s="69" customFormat="1" ht="20.100000000000001" customHeight="1" x14ac:dyDescent="0.25">
      <c r="A99" s="65"/>
      <c r="B99" s="65"/>
      <c r="C99" s="65"/>
      <c r="D99" s="65"/>
      <c r="E99" s="65"/>
      <c r="F99" s="65"/>
      <c r="G99" s="72"/>
      <c r="H99" s="147"/>
      <c r="I99" s="147"/>
      <c r="J99" s="147"/>
      <c r="K99" s="147"/>
      <c r="L99" s="147"/>
      <c r="M99" s="147"/>
      <c r="N99" s="63"/>
      <c r="O99" s="63"/>
      <c r="P99" s="63"/>
      <c r="Q99" s="63"/>
      <c r="R99" s="63"/>
      <c r="S99" s="63"/>
      <c r="T99" s="63"/>
      <c r="U99" s="63"/>
      <c r="V99" s="63"/>
      <c r="W99" s="63"/>
      <c r="X99" s="63"/>
      <c r="Y99" s="63"/>
      <c r="Z99" s="63"/>
      <c r="AA99" s="63"/>
    </row>
    <row r="100" spans="1:27" s="69" customFormat="1" ht="20.100000000000001" customHeight="1" x14ac:dyDescent="0.25">
      <c r="A100" s="65"/>
      <c r="B100" s="65"/>
      <c r="C100" s="65"/>
      <c r="D100" s="65"/>
      <c r="E100" s="65"/>
      <c r="F100" s="65"/>
      <c r="G100" s="72"/>
      <c r="H100" s="147"/>
      <c r="I100" s="147"/>
      <c r="J100" s="147"/>
      <c r="K100" s="147"/>
      <c r="L100" s="147"/>
      <c r="M100" s="147"/>
      <c r="N100" s="63"/>
      <c r="O100" s="63"/>
      <c r="P100" s="63"/>
      <c r="Q100" s="63"/>
      <c r="R100" s="63"/>
      <c r="S100" s="63"/>
      <c r="T100" s="63"/>
      <c r="U100" s="63"/>
      <c r="V100" s="63"/>
      <c r="W100" s="63"/>
      <c r="X100" s="63"/>
      <c r="Y100" s="63"/>
      <c r="Z100" s="63"/>
      <c r="AA100" s="63"/>
    </row>
    <row r="101" spans="1:27" s="69" customFormat="1" ht="20.100000000000001" customHeight="1" x14ac:dyDescent="0.25">
      <c r="A101" s="65"/>
      <c r="B101" s="65"/>
      <c r="C101" s="65"/>
      <c r="D101" s="65"/>
      <c r="E101" s="65"/>
      <c r="F101" s="65"/>
      <c r="G101" s="72"/>
      <c r="H101" s="147"/>
      <c r="I101" s="147"/>
      <c r="J101" s="147"/>
      <c r="K101" s="147"/>
      <c r="L101" s="147"/>
      <c r="M101" s="147"/>
      <c r="N101" s="63"/>
      <c r="O101" s="63"/>
      <c r="P101" s="63"/>
      <c r="Q101" s="63"/>
      <c r="R101" s="63"/>
      <c r="S101" s="63"/>
      <c r="T101" s="63"/>
      <c r="U101" s="63"/>
      <c r="V101" s="63"/>
      <c r="W101" s="63"/>
      <c r="X101" s="63"/>
      <c r="Y101" s="63"/>
      <c r="Z101" s="63"/>
      <c r="AA101" s="63"/>
    </row>
    <row r="102" spans="1:27" s="69" customFormat="1" ht="20.100000000000001" customHeight="1" x14ac:dyDescent="0.25">
      <c r="A102" s="65"/>
      <c r="B102" s="65"/>
      <c r="C102" s="65"/>
      <c r="D102" s="65"/>
      <c r="E102" s="65"/>
      <c r="F102" s="65"/>
      <c r="G102" s="72"/>
      <c r="H102" s="147"/>
      <c r="I102" s="147"/>
      <c r="J102" s="147"/>
      <c r="K102" s="147"/>
      <c r="L102" s="147"/>
      <c r="M102" s="147"/>
      <c r="N102" s="63"/>
      <c r="O102" s="63"/>
      <c r="P102" s="63"/>
      <c r="Q102" s="63"/>
      <c r="R102" s="63"/>
      <c r="S102" s="63"/>
      <c r="T102" s="63"/>
      <c r="U102" s="63"/>
      <c r="V102" s="63"/>
      <c r="W102" s="63"/>
      <c r="X102" s="63"/>
      <c r="Y102" s="63"/>
      <c r="Z102" s="63"/>
      <c r="AA102" s="63"/>
    </row>
    <row r="103" spans="1:27" s="69" customFormat="1" ht="20.100000000000001" customHeight="1" x14ac:dyDescent="0.25">
      <c r="A103" s="65"/>
      <c r="B103" s="65"/>
      <c r="C103" s="65"/>
      <c r="D103" s="65"/>
      <c r="E103" s="65"/>
      <c r="F103" s="65"/>
      <c r="G103" s="72"/>
      <c r="H103" s="147"/>
      <c r="I103" s="147"/>
      <c r="J103" s="147"/>
      <c r="K103" s="147"/>
      <c r="L103" s="147"/>
      <c r="M103" s="147"/>
      <c r="N103" s="63"/>
      <c r="O103" s="63"/>
      <c r="P103" s="63"/>
      <c r="Q103" s="63"/>
      <c r="R103" s="63"/>
      <c r="S103" s="63"/>
      <c r="T103" s="63"/>
      <c r="U103" s="63"/>
      <c r="V103" s="63"/>
      <c r="W103" s="63"/>
      <c r="X103" s="63"/>
      <c r="Y103" s="63"/>
      <c r="Z103" s="63"/>
      <c r="AA103" s="63"/>
    </row>
    <row r="104" spans="1:27" s="69" customFormat="1" ht="20.100000000000001" customHeight="1" x14ac:dyDescent="0.25">
      <c r="A104" s="65"/>
      <c r="B104" s="65"/>
      <c r="C104" s="65"/>
      <c r="D104" s="65"/>
      <c r="E104" s="65"/>
      <c r="F104" s="65"/>
      <c r="G104" s="72"/>
      <c r="H104" s="147"/>
      <c r="I104" s="147"/>
      <c r="J104" s="147"/>
      <c r="K104" s="147"/>
      <c r="L104" s="147"/>
      <c r="M104" s="147"/>
      <c r="N104" s="63"/>
      <c r="O104" s="63"/>
      <c r="P104" s="63"/>
      <c r="Q104" s="63"/>
      <c r="R104" s="63"/>
      <c r="S104" s="63"/>
      <c r="T104" s="63"/>
      <c r="U104" s="63"/>
      <c r="V104" s="63"/>
      <c r="W104" s="63"/>
      <c r="X104" s="63"/>
      <c r="Y104" s="63"/>
      <c r="Z104" s="63"/>
      <c r="AA104" s="63"/>
    </row>
    <row r="105" spans="1:27" s="69" customFormat="1" ht="20.100000000000001" customHeight="1" x14ac:dyDescent="0.25">
      <c r="A105" s="65"/>
      <c r="B105" s="65"/>
      <c r="C105" s="65"/>
      <c r="D105" s="65"/>
      <c r="E105" s="65"/>
      <c r="F105" s="65"/>
      <c r="G105" s="72"/>
      <c r="H105" s="147"/>
      <c r="I105" s="147"/>
      <c r="J105" s="147"/>
      <c r="K105" s="147"/>
      <c r="L105" s="147"/>
      <c r="M105" s="147"/>
      <c r="N105" s="63"/>
      <c r="O105" s="63"/>
      <c r="P105" s="63"/>
      <c r="Q105" s="63"/>
      <c r="R105" s="63"/>
      <c r="S105" s="63"/>
      <c r="T105" s="63"/>
      <c r="U105" s="63"/>
      <c r="V105" s="63"/>
      <c r="W105" s="63"/>
      <c r="X105" s="63"/>
      <c r="Y105" s="63"/>
      <c r="Z105" s="63"/>
      <c r="AA105" s="63"/>
    </row>
    <row r="106" spans="1:27" s="69" customFormat="1" ht="20.100000000000001" customHeight="1" x14ac:dyDescent="0.25">
      <c r="A106" s="65"/>
      <c r="B106" s="65"/>
      <c r="C106" s="65"/>
      <c r="D106" s="65"/>
      <c r="E106" s="65"/>
      <c r="F106" s="65"/>
      <c r="G106" s="72"/>
      <c r="H106" s="147"/>
      <c r="I106" s="147"/>
      <c r="J106" s="147"/>
      <c r="K106" s="147"/>
      <c r="L106" s="147"/>
      <c r="M106" s="147"/>
      <c r="N106" s="63"/>
      <c r="O106" s="63"/>
      <c r="P106" s="63"/>
      <c r="Q106" s="63"/>
      <c r="R106" s="63"/>
      <c r="S106" s="63"/>
      <c r="T106" s="63"/>
      <c r="U106" s="63"/>
      <c r="V106" s="63"/>
      <c r="W106" s="63"/>
      <c r="X106" s="63"/>
      <c r="Y106" s="63"/>
      <c r="Z106" s="63"/>
      <c r="AA106" s="63"/>
    </row>
    <row r="107" spans="1:27" s="69" customFormat="1" ht="20.100000000000001" customHeight="1" x14ac:dyDescent="0.25">
      <c r="A107" s="65"/>
      <c r="B107" s="65"/>
      <c r="C107" s="65"/>
      <c r="D107" s="65"/>
      <c r="E107" s="65"/>
      <c r="F107" s="65"/>
      <c r="G107" s="72"/>
      <c r="H107" s="147"/>
      <c r="I107" s="147"/>
      <c r="J107" s="147"/>
      <c r="K107" s="147"/>
      <c r="L107" s="147"/>
      <c r="M107" s="147"/>
      <c r="N107" s="63"/>
      <c r="O107" s="63"/>
      <c r="P107" s="63"/>
      <c r="Q107" s="63"/>
      <c r="R107" s="63"/>
      <c r="S107" s="63"/>
      <c r="T107" s="63"/>
      <c r="U107" s="63"/>
      <c r="V107" s="63"/>
      <c r="W107" s="63"/>
      <c r="X107" s="63"/>
      <c r="Y107" s="63"/>
      <c r="Z107" s="63"/>
      <c r="AA107" s="63"/>
    </row>
    <row r="108" spans="1:27" s="63" customFormat="1" ht="20.100000000000001" customHeight="1" x14ac:dyDescent="0.25">
      <c r="A108" s="65"/>
      <c r="B108" s="65"/>
      <c r="C108" s="65"/>
      <c r="D108" s="65"/>
      <c r="E108" s="65"/>
      <c r="F108" s="65"/>
      <c r="G108" s="72"/>
      <c r="H108" s="147"/>
      <c r="I108" s="147"/>
      <c r="J108" s="147"/>
      <c r="K108" s="147"/>
      <c r="L108" s="147"/>
      <c r="M108" s="147"/>
    </row>
    <row r="109" spans="1:27" s="63" customFormat="1" ht="20.100000000000001" customHeight="1" x14ac:dyDescent="0.25">
      <c r="A109" s="65"/>
      <c r="B109" s="65"/>
      <c r="C109" s="65"/>
      <c r="D109" s="65"/>
      <c r="E109" s="65"/>
      <c r="F109" s="65"/>
      <c r="G109" s="72"/>
      <c r="H109" s="147"/>
      <c r="I109" s="147"/>
      <c r="J109" s="147"/>
      <c r="K109" s="147"/>
      <c r="L109" s="147"/>
      <c r="M109" s="147"/>
    </row>
    <row r="110" spans="1:27" s="63" customFormat="1" ht="20.100000000000001" customHeight="1" x14ac:dyDescent="0.25">
      <c r="A110" s="65"/>
      <c r="B110" s="65"/>
      <c r="C110" s="65"/>
      <c r="D110" s="65"/>
      <c r="E110" s="65"/>
      <c r="F110" s="65"/>
      <c r="G110" s="72"/>
      <c r="H110" s="147"/>
      <c r="I110" s="147"/>
      <c r="J110" s="147"/>
      <c r="K110" s="147"/>
      <c r="L110" s="147"/>
      <c r="M110" s="147"/>
    </row>
    <row r="111" spans="1:27" s="63" customFormat="1" ht="20.100000000000001" customHeight="1" x14ac:dyDescent="0.25">
      <c r="A111" s="65"/>
      <c r="B111" s="65"/>
      <c r="C111" s="65"/>
      <c r="D111" s="65"/>
      <c r="E111" s="65"/>
      <c r="F111" s="65"/>
      <c r="G111" s="72"/>
      <c r="H111" s="147"/>
      <c r="I111" s="147"/>
      <c r="J111" s="147"/>
      <c r="K111" s="147"/>
      <c r="L111" s="147"/>
      <c r="M111" s="147"/>
    </row>
    <row r="112" spans="1:27" s="63" customFormat="1" ht="20.100000000000001" customHeight="1" x14ac:dyDescent="0.25">
      <c r="A112" s="65"/>
      <c r="B112" s="65"/>
      <c r="C112" s="65"/>
      <c r="D112" s="65"/>
      <c r="E112" s="65"/>
      <c r="F112" s="65"/>
      <c r="G112" s="72"/>
      <c r="H112" s="147"/>
      <c r="I112" s="147"/>
      <c r="J112" s="147"/>
      <c r="K112" s="147"/>
      <c r="L112" s="147"/>
      <c r="M112" s="147"/>
    </row>
    <row r="113" spans="1:13" s="63" customFormat="1" ht="20.100000000000001" customHeight="1" x14ac:dyDescent="0.25">
      <c r="A113" s="65"/>
      <c r="B113" s="65"/>
      <c r="C113" s="65"/>
      <c r="D113" s="65"/>
      <c r="E113" s="65"/>
      <c r="F113" s="65"/>
      <c r="G113" s="72"/>
      <c r="H113" s="147"/>
      <c r="I113" s="147"/>
      <c r="J113" s="147"/>
      <c r="K113" s="147"/>
      <c r="L113" s="147"/>
      <c r="M113" s="147"/>
    </row>
    <row r="114" spans="1:13" s="63" customFormat="1" ht="20.100000000000001" customHeight="1" x14ac:dyDescent="0.25">
      <c r="A114" s="65"/>
      <c r="B114" s="65"/>
      <c r="C114" s="65"/>
      <c r="D114" s="65"/>
      <c r="E114" s="65"/>
      <c r="F114" s="65"/>
      <c r="G114" s="72"/>
      <c r="H114" s="147"/>
      <c r="I114" s="147"/>
      <c r="J114" s="147"/>
      <c r="K114" s="147"/>
      <c r="L114" s="147"/>
      <c r="M114" s="147"/>
    </row>
    <row r="115" spans="1:13" s="63" customFormat="1" ht="20.100000000000001" customHeight="1" x14ac:dyDescent="0.25">
      <c r="A115" s="65"/>
      <c r="B115" s="65"/>
      <c r="C115" s="65"/>
      <c r="D115" s="65"/>
      <c r="E115" s="65"/>
      <c r="F115" s="65"/>
      <c r="G115" s="72"/>
      <c r="H115" s="147"/>
      <c r="I115" s="147"/>
      <c r="J115" s="147"/>
      <c r="K115" s="147"/>
      <c r="L115" s="147"/>
      <c r="M115" s="147"/>
    </row>
    <row r="116" spans="1:13" s="63" customFormat="1" ht="20.100000000000001" customHeight="1" x14ac:dyDescent="0.25">
      <c r="A116" s="65"/>
      <c r="B116" s="65"/>
      <c r="C116" s="65"/>
      <c r="D116" s="65"/>
      <c r="E116" s="65"/>
      <c r="F116" s="65"/>
      <c r="G116" s="72"/>
      <c r="H116" s="147"/>
      <c r="I116" s="147"/>
      <c r="J116" s="147"/>
      <c r="K116" s="147"/>
      <c r="L116" s="147"/>
      <c r="M116" s="147"/>
    </row>
    <row r="117" spans="1:13" s="63" customFormat="1" ht="20.100000000000001" customHeight="1" x14ac:dyDescent="0.25">
      <c r="A117" s="65"/>
      <c r="B117" s="65"/>
      <c r="C117" s="65"/>
      <c r="D117" s="65"/>
      <c r="E117" s="65"/>
      <c r="F117" s="65"/>
      <c r="G117" s="72"/>
      <c r="H117" s="147"/>
      <c r="I117" s="147"/>
      <c r="J117" s="147"/>
      <c r="K117" s="147"/>
      <c r="L117" s="147"/>
      <c r="M117" s="147"/>
    </row>
    <row r="118" spans="1:13" s="63" customFormat="1" ht="20.100000000000001" customHeight="1" x14ac:dyDescent="0.25">
      <c r="A118" s="65"/>
      <c r="B118" s="65"/>
      <c r="C118" s="65"/>
      <c r="D118" s="65"/>
      <c r="E118" s="65"/>
      <c r="F118" s="65"/>
      <c r="G118" s="72"/>
      <c r="H118" s="147"/>
      <c r="I118" s="147"/>
      <c r="J118" s="147"/>
      <c r="K118" s="147"/>
      <c r="L118" s="147"/>
      <c r="M118" s="147"/>
    </row>
    <row r="119" spans="1:13" s="63" customFormat="1" ht="20.100000000000001" customHeight="1" x14ac:dyDescent="0.25">
      <c r="A119" s="65"/>
      <c r="B119" s="65"/>
      <c r="C119" s="65"/>
      <c r="D119" s="65"/>
      <c r="E119" s="65"/>
      <c r="F119" s="65"/>
      <c r="G119" s="72"/>
      <c r="H119" s="147"/>
      <c r="I119" s="147"/>
      <c r="J119" s="147"/>
      <c r="K119" s="147"/>
      <c r="L119" s="147"/>
      <c r="M119" s="147"/>
    </row>
    <row r="120" spans="1:13" s="63" customFormat="1" ht="20.100000000000001" customHeight="1" x14ac:dyDescent="0.25">
      <c r="A120" s="65"/>
      <c r="B120" s="65"/>
      <c r="C120" s="65"/>
      <c r="D120" s="65"/>
      <c r="E120" s="65"/>
      <c r="F120" s="65"/>
      <c r="G120" s="72"/>
      <c r="H120" s="147"/>
      <c r="I120" s="147"/>
      <c r="J120" s="147"/>
      <c r="K120" s="147"/>
      <c r="L120" s="147"/>
      <c r="M120" s="147"/>
    </row>
    <row r="121" spans="1:13" s="63" customFormat="1" ht="20.100000000000001" customHeight="1" x14ac:dyDescent="0.25">
      <c r="A121" s="65"/>
      <c r="B121" s="65"/>
      <c r="C121" s="65"/>
      <c r="D121" s="65"/>
      <c r="E121" s="65"/>
      <c r="F121" s="65"/>
      <c r="G121" s="72"/>
      <c r="H121" s="147"/>
      <c r="I121" s="147"/>
      <c r="J121" s="147"/>
      <c r="K121" s="147"/>
      <c r="L121" s="147"/>
      <c r="M121" s="147"/>
    </row>
    <row r="122" spans="1:13" s="63" customFormat="1" ht="20.100000000000001" customHeight="1" x14ac:dyDescent="0.25">
      <c r="A122" s="65"/>
      <c r="B122" s="65"/>
      <c r="C122" s="65"/>
      <c r="D122" s="65"/>
      <c r="E122" s="65"/>
      <c r="F122" s="65"/>
      <c r="G122" s="72"/>
      <c r="H122" s="147"/>
      <c r="I122" s="147"/>
      <c r="J122" s="147"/>
      <c r="K122" s="147"/>
      <c r="L122" s="147"/>
      <c r="M122" s="147"/>
    </row>
    <row r="123" spans="1:13" s="63" customFormat="1" ht="20.100000000000001" customHeight="1" x14ac:dyDescent="0.25">
      <c r="A123" s="65"/>
      <c r="B123" s="65"/>
      <c r="C123" s="65"/>
      <c r="D123" s="65"/>
      <c r="E123" s="65"/>
      <c r="F123" s="65"/>
      <c r="G123" s="72"/>
      <c r="H123" s="147"/>
      <c r="I123" s="147"/>
      <c r="J123" s="147"/>
      <c r="K123" s="147"/>
      <c r="L123" s="147"/>
      <c r="M123" s="147"/>
    </row>
    <row r="124" spans="1:13" s="63" customFormat="1" ht="20.100000000000001" customHeight="1" x14ac:dyDescent="0.25">
      <c r="A124" s="65"/>
      <c r="B124" s="65"/>
      <c r="C124" s="65"/>
      <c r="D124" s="65"/>
      <c r="E124" s="65"/>
      <c r="F124" s="65"/>
      <c r="G124" s="72"/>
      <c r="H124" s="147"/>
      <c r="I124" s="147"/>
      <c r="J124" s="147"/>
      <c r="K124" s="147"/>
      <c r="L124" s="147"/>
      <c r="M124" s="147"/>
    </row>
    <row r="125" spans="1:13" s="63" customFormat="1" ht="20.100000000000001" customHeight="1" x14ac:dyDescent="0.25">
      <c r="A125" s="65"/>
      <c r="B125" s="65"/>
      <c r="C125" s="65"/>
      <c r="D125" s="65"/>
      <c r="E125" s="65"/>
      <c r="F125" s="65"/>
      <c r="G125" s="72"/>
      <c r="H125" s="147"/>
      <c r="I125" s="147"/>
      <c r="J125" s="147"/>
      <c r="K125" s="147"/>
      <c r="L125" s="147"/>
      <c r="M125" s="147"/>
    </row>
    <row r="126" spans="1:13" s="63" customFormat="1" ht="20.100000000000001" customHeight="1" x14ac:dyDescent="0.25">
      <c r="A126" s="65"/>
      <c r="B126" s="65"/>
      <c r="C126" s="65"/>
      <c r="D126" s="65"/>
      <c r="E126" s="65"/>
      <c r="F126" s="65"/>
      <c r="G126" s="72"/>
      <c r="H126" s="147"/>
      <c r="I126" s="147"/>
      <c r="J126" s="147"/>
      <c r="K126" s="147"/>
      <c r="L126" s="147"/>
      <c r="M126" s="147"/>
    </row>
    <row r="127" spans="1:13" s="63" customFormat="1" ht="20.100000000000001" customHeight="1" x14ac:dyDescent="0.25">
      <c r="A127" s="65"/>
      <c r="B127" s="65"/>
      <c r="C127" s="65"/>
      <c r="D127" s="65"/>
      <c r="E127" s="65"/>
      <c r="F127" s="65"/>
      <c r="G127" s="72"/>
      <c r="H127" s="147"/>
      <c r="I127" s="147"/>
      <c r="J127" s="147"/>
      <c r="K127" s="147"/>
      <c r="L127" s="147"/>
      <c r="M127" s="147"/>
    </row>
    <row r="128" spans="1:13" s="63" customFormat="1" ht="20.100000000000001" customHeight="1" x14ac:dyDescent="0.25">
      <c r="A128" s="65"/>
      <c r="B128" s="65"/>
      <c r="C128" s="65"/>
      <c r="D128" s="65"/>
      <c r="E128" s="65"/>
      <c r="F128" s="65"/>
      <c r="G128" s="72"/>
      <c r="H128" s="147"/>
      <c r="I128" s="147"/>
      <c r="J128" s="147"/>
      <c r="K128" s="147"/>
      <c r="L128" s="147"/>
      <c r="M128" s="147"/>
    </row>
    <row r="129" spans="1:13" s="63" customFormat="1" ht="20.100000000000001" customHeight="1" x14ac:dyDescent="0.25">
      <c r="A129" s="65"/>
      <c r="B129" s="65"/>
      <c r="C129" s="65"/>
      <c r="D129" s="65"/>
      <c r="E129" s="65"/>
      <c r="F129" s="65"/>
      <c r="G129" s="72"/>
      <c r="H129" s="147"/>
      <c r="I129" s="147"/>
      <c r="J129" s="147"/>
      <c r="K129" s="147"/>
      <c r="L129" s="147"/>
      <c r="M129" s="147"/>
    </row>
    <row r="130" spans="1:13" s="63" customFormat="1" ht="20.100000000000001" customHeight="1" x14ac:dyDescent="0.25">
      <c r="A130" s="65"/>
      <c r="B130" s="65"/>
      <c r="C130" s="65"/>
      <c r="D130" s="65"/>
      <c r="E130" s="65"/>
      <c r="F130" s="65"/>
      <c r="G130" s="72"/>
      <c r="H130" s="147"/>
      <c r="I130" s="147"/>
      <c r="J130" s="147"/>
      <c r="K130" s="147"/>
      <c r="L130" s="147"/>
      <c r="M130" s="147"/>
    </row>
    <row r="131" spans="1:13" s="63" customFormat="1" ht="20.100000000000001" customHeight="1" x14ac:dyDescent="0.25">
      <c r="A131" s="65"/>
      <c r="B131" s="65"/>
      <c r="C131" s="65"/>
      <c r="D131" s="65"/>
      <c r="E131" s="65"/>
      <c r="F131" s="65"/>
      <c r="G131" s="72"/>
      <c r="H131" s="147"/>
      <c r="I131" s="147"/>
      <c r="J131" s="147"/>
      <c r="K131" s="147"/>
      <c r="L131" s="147"/>
      <c r="M131" s="147"/>
    </row>
    <row r="132" spans="1:13" s="63" customFormat="1" ht="20.100000000000001" customHeight="1" x14ac:dyDescent="0.25">
      <c r="A132" s="65"/>
      <c r="B132" s="65"/>
      <c r="C132" s="65" t="s">
        <v>317</v>
      </c>
      <c r="D132" s="65"/>
      <c r="E132" s="65"/>
      <c r="F132" s="65"/>
      <c r="G132" s="72"/>
      <c r="H132" s="147"/>
      <c r="I132" s="147"/>
      <c r="J132" s="147"/>
      <c r="K132" s="147"/>
      <c r="L132" s="147"/>
      <c r="M132" s="147"/>
    </row>
    <row r="133" spans="1:13" s="63" customFormat="1" ht="20.100000000000001" customHeight="1" x14ac:dyDescent="0.25">
      <c r="A133" s="73" t="s">
        <v>2</v>
      </c>
      <c r="B133" s="65"/>
      <c r="C133" s="85">
        <v>1</v>
      </c>
      <c r="D133" s="66" t="s">
        <v>5</v>
      </c>
      <c r="E133" s="66" t="s">
        <v>11</v>
      </c>
      <c r="F133" s="65"/>
      <c r="G133" s="72" t="s">
        <v>0</v>
      </c>
      <c r="H133" s="147"/>
      <c r="I133" s="147"/>
      <c r="J133" s="147"/>
      <c r="K133" s="147"/>
      <c r="L133" s="147"/>
      <c r="M133" s="147"/>
    </row>
    <row r="134" spans="1:13" s="63" customFormat="1" ht="20.100000000000001" customHeight="1" x14ac:dyDescent="0.25">
      <c r="A134" s="74" t="s">
        <v>28</v>
      </c>
      <c r="B134" s="65"/>
      <c r="C134" s="85">
        <v>2</v>
      </c>
      <c r="D134" s="66" t="s">
        <v>29</v>
      </c>
      <c r="E134" s="66" t="s">
        <v>30</v>
      </c>
      <c r="F134" s="65"/>
      <c r="G134" s="72" t="s">
        <v>327</v>
      </c>
      <c r="H134" s="147"/>
      <c r="I134" s="147"/>
      <c r="J134" s="147"/>
      <c r="K134" s="147"/>
      <c r="L134" s="147"/>
      <c r="M134" s="147"/>
    </row>
    <row r="135" spans="1:13" s="63" customFormat="1" ht="20.100000000000001" customHeight="1" x14ac:dyDescent="0.25">
      <c r="A135" s="74" t="s">
        <v>31</v>
      </c>
      <c r="B135" s="65"/>
      <c r="C135" s="85">
        <v>3</v>
      </c>
      <c r="D135" s="66" t="s">
        <v>32</v>
      </c>
      <c r="E135" s="66" t="s">
        <v>33</v>
      </c>
      <c r="F135" s="65"/>
      <c r="G135" s="72" t="s">
        <v>319</v>
      </c>
      <c r="H135" s="147"/>
      <c r="I135" s="147"/>
      <c r="J135" s="147"/>
      <c r="K135" s="147"/>
      <c r="L135" s="147"/>
      <c r="M135" s="147"/>
    </row>
    <row r="136" spans="1:13" s="63" customFormat="1" ht="20.100000000000001" customHeight="1" x14ac:dyDescent="0.25">
      <c r="A136" s="74" t="s">
        <v>34</v>
      </c>
      <c r="B136" s="65"/>
      <c r="C136" s="85">
        <v>4</v>
      </c>
      <c r="D136" s="65"/>
      <c r="E136" s="66" t="s">
        <v>35</v>
      </c>
      <c r="F136" s="65"/>
      <c r="G136" s="72" t="s">
        <v>316</v>
      </c>
      <c r="H136" s="147"/>
      <c r="I136" s="147"/>
      <c r="J136" s="147"/>
      <c r="K136" s="147"/>
      <c r="L136" s="147"/>
      <c r="M136" s="147"/>
    </row>
    <row r="137" spans="1:13" s="63" customFormat="1" ht="20.100000000000001" customHeight="1" x14ac:dyDescent="0.25">
      <c r="A137" s="74" t="s">
        <v>36</v>
      </c>
      <c r="B137" s="65"/>
      <c r="C137" s="85">
        <v>5</v>
      </c>
      <c r="D137" s="65"/>
      <c r="E137" s="66" t="s">
        <v>37</v>
      </c>
      <c r="F137" s="65"/>
      <c r="G137" s="72" t="s">
        <v>313</v>
      </c>
      <c r="H137" s="147"/>
      <c r="I137" s="147"/>
      <c r="J137" s="147"/>
      <c r="K137" s="147"/>
      <c r="L137" s="147"/>
      <c r="M137" s="147"/>
    </row>
    <row r="138" spans="1:13" s="63" customFormat="1" ht="20.100000000000001" customHeight="1" x14ac:dyDescent="0.25">
      <c r="A138" s="74" t="s">
        <v>38</v>
      </c>
      <c r="B138" s="65"/>
      <c r="C138" s="85">
        <v>6</v>
      </c>
      <c r="D138" s="65" t="s">
        <v>0</v>
      </c>
      <c r="E138" s="66" t="s">
        <v>39</v>
      </c>
      <c r="F138" s="65"/>
      <c r="G138" s="72" t="s">
        <v>314</v>
      </c>
      <c r="H138" s="147"/>
      <c r="I138" s="147"/>
      <c r="J138" s="147"/>
      <c r="K138" s="147"/>
      <c r="L138" s="147"/>
      <c r="M138" s="147"/>
    </row>
    <row r="139" spans="1:13" s="63" customFormat="1" ht="20.100000000000001" customHeight="1" x14ac:dyDescent="0.25">
      <c r="A139" s="74" t="s">
        <v>40</v>
      </c>
      <c r="B139" s="65"/>
      <c r="C139" s="85">
        <v>7</v>
      </c>
      <c r="D139" s="65" t="s">
        <v>41</v>
      </c>
      <c r="E139" s="66" t="s">
        <v>42</v>
      </c>
      <c r="F139" s="65"/>
      <c r="G139" s="72" t="s">
        <v>315</v>
      </c>
      <c r="H139" s="147"/>
      <c r="I139" s="147"/>
      <c r="J139" s="147"/>
      <c r="K139" s="147"/>
      <c r="L139" s="147"/>
      <c r="M139" s="147"/>
    </row>
    <row r="140" spans="1:13" s="63" customFormat="1" ht="20.100000000000001" customHeight="1" x14ac:dyDescent="0.25">
      <c r="A140" s="74" t="s">
        <v>43</v>
      </c>
      <c r="B140" s="65"/>
      <c r="C140" s="85">
        <v>8</v>
      </c>
      <c r="D140" s="65" t="s">
        <v>44</v>
      </c>
      <c r="E140" s="66" t="s">
        <v>45</v>
      </c>
      <c r="F140" s="65"/>
      <c r="G140" s="72"/>
      <c r="H140" s="147"/>
      <c r="I140" s="147"/>
      <c r="J140" s="147"/>
      <c r="K140" s="147"/>
      <c r="L140" s="147"/>
      <c r="M140" s="147"/>
    </row>
    <row r="141" spans="1:13" s="63" customFormat="1" ht="20.100000000000001" customHeight="1" x14ac:dyDescent="0.25">
      <c r="A141" s="74" t="s">
        <v>46</v>
      </c>
      <c r="B141" s="65"/>
      <c r="C141" s="85">
        <v>9</v>
      </c>
      <c r="D141" s="65" t="s">
        <v>47</v>
      </c>
      <c r="E141" s="66" t="s">
        <v>48</v>
      </c>
      <c r="F141" s="65"/>
      <c r="G141" s="72"/>
      <c r="H141" s="147"/>
      <c r="I141" s="147"/>
      <c r="J141" s="147"/>
      <c r="K141" s="147"/>
      <c r="L141" s="147"/>
      <c r="M141" s="147"/>
    </row>
    <row r="142" spans="1:13" s="63" customFormat="1" ht="20.100000000000001" customHeight="1" x14ac:dyDescent="0.25">
      <c r="A142" s="74" t="s">
        <v>49</v>
      </c>
      <c r="B142" s="65"/>
      <c r="C142" s="85">
        <v>10</v>
      </c>
      <c r="D142" s="65"/>
      <c r="E142" s="66" t="s">
        <v>50</v>
      </c>
      <c r="F142" s="65"/>
      <c r="G142" s="72"/>
      <c r="H142" s="147"/>
      <c r="I142" s="147"/>
      <c r="J142" s="147"/>
      <c r="K142" s="147"/>
      <c r="L142" s="147"/>
      <c r="M142" s="147"/>
    </row>
    <row r="143" spans="1:13" s="63" customFormat="1" ht="20.100000000000001" customHeight="1" x14ac:dyDescent="0.25">
      <c r="A143" s="74" t="s">
        <v>51</v>
      </c>
      <c r="B143" s="65"/>
      <c r="C143" s="85">
        <v>11</v>
      </c>
      <c r="D143" s="65" t="s">
        <v>5</v>
      </c>
      <c r="E143" s="66" t="s">
        <v>52</v>
      </c>
      <c r="F143" s="65"/>
      <c r="G143" s="72"/>
      <c r="H143" s="147"/>
      <c r="I143" s="147"/>
      <c r="J143" s="147"/>
      <c r="K143" s="147"/>
      <c r="L143" s="147"/>
      <c r="M143" s="147"/>
    </row>
    <row r="144" spans="1:13" s="63" customFormat="1" ht="20.100000000000001" customHeight="1" x14ac:dyDescent="0.25">
      <c r="A144" s="74" t="s">
        <v>53</v>
      </c>
      <c r="B144" s="65"/>
      <c r="C144" s="85">
        <v>12</v>
      </c>
      <c r="D144" s="65" t="s">
        <v>54</v>
      </c>
      <c r="E144" s="66" t="s">
        <v>55</v>
      </c>
      <c r="F144" s="65"/>
      <c r="H144" s="147"/>
      <c r="I144" s="147"/>
      <c r="J144" s="147"/>
      <c r="K144" s="147">
        <f>IF(B23=G135,1,0)</f>
        <v>0</v>
      </c>
      <c r="L144" s="147"/>
      <c r="M144" s="147"/>
    </row>
    <row r="145" spans="1:13" s="65" customFormat="1" ht="20.100000000000001" customHeight="1" x14ac:dyDescent="0.2">
      <c r="A145" s="74" t="s">
        <v>56</v>
      </c>
      <c r="C145" s="85">
        <v>13</v>
      </c>
      <c r="D145" s="65" t="s">
        <v>57</v>
      </c>
      <c r="E145" s="66" t="s">
        <v>58</v>
      </c>
      <c r="G145" s="72"/>
      <c r="H145" s="147"/>
      <c r="I145" s="147"/>
      <c r="J145" s="147"/>
      <c r="K145" s="147"/>
      <c r="L145" s="147"/>
      <c r="M145" s="147"/>
    </row>
    <row r="146" spans="1:13" s="65" customFormat="1" ht="20.100000000000001" customHeight="1" x14ac:dyDescent="0.2">
      <c r="A146" s="74" t="s">
        <v>59</v>
      </c>
      <c r="C146" s="85">
        <v>14</v>
      </c>
      <c r="E146" s="66" t="s">
        <v>60</v>
      </c>
      <c r="G146" s="72"/>
      <c r="H146" s="147"/>
      <c r="I146" s="147"/>
      <c r="J146" s="147"/>
      <c r="K146" s="147"/>
      <c r="L146" s="147"/>
      <c r="M146" s="147"/>
    </row>
    <row r="147" spans="1:13" s="65" customFormat="1" ht="20.100000000000001" customHeight="1" x14ac:dyDescent="0.2">
      <c r="A147" s="74" t="s">
        <v>61</v>
      </c>
      <c r="C147" s="85">
        <v>15</v>
      </c>
      <c r="D147" s="65" t="s">
        <v>0</v>
      </c>
      <c r="E147" s="66" t="s">
        <v>62</v>
      </c>
      <c r="G147" s="72"/>
      <c r="H147" s="147"/>
      <c r="I147" s="147"/>
      <c r="J147" s="147"/>
      <c r="K147" s="147"/>
      <c r="L147" s="147"/>
      <c r="M147" s="147"/>
    </row>
    <row r="148" spans="1:13" s="65" customFormat="1" ht="20.100000000000001" customHeight="1" x14ac:dyDescent="0.2">
      <c r="A148" s="74" t="s">
        <v>63</v>
      </c>
      <c r="C148" s="85">
        <v>16</v>
      </c>
      <c r="D148" s="72" t="s">
        <v>64</v>
      </c>
      <c r="E148" s="66" t="s">
        <v>65</v>
      </c>
      <c r="G148" s="72"/>
      <c r="H148" s="147"/>
      <c r="I148" s="147"/>
      <c r="J148" s="147"/>
      <c r="K148" s="147"/>
      <c r="L148" s="147"/>
      <c r="M148" s="147"/>
    </row>
    <row r="149" spans="1:13" s="65" customFormat="1" ht="20.100000000000001" customHeight="1" x14ac:dyDescent="0.2">
      <c r="A149" s="74" t="s">
        <v>66</v>
      </c>
      <c r="C149" s="85">
        <v>17</v>
      </c>
      <c r="D149" s="72" t="s">
        <v>67</v>
      </c>
      <c r="E149" s="66" t="s">
        <v>68</v>
      </c>
      <c r="G149" s="72"/>
      <c r="H149" s="147"/>
      <c r="I149" s="147"/>
      <c r="J149" s="147"/>
      <c r="K149" s="147"/>
      <c r="L149" s="147"/>
      <c r="M149" s="147"/>
    </row>
    <row r="150" spans="1:13" s="65" customFormat="1" ht="20.100000000000001" customHeight="1" x14ac:dyDescent="0.2">
      <c r="A150" s="74" t="s">
        <v>69</v>
      </c>
      <c r="C150" s="85">
        <v>18</v>
      </c>
      <c r="D150" s="72" t="s">
        <v>70</v>
      </c>
      <c r="E150" s="66" t="s">
        <v>71</v>
      </c>
      <c r="G150" s="72"/>
      <c r="H150" s="147"/>
      <c r="I150" s="147"/>
      <c r="J150" s="147"/>
      <c r="K150" s="147"/>
      <c r="L150" s="147"/>
      <c r="M150" s="147"/>
    </row>
    <row r="151" spans="1:13" s="65" customFormat="1" ht="20.100000000000001" customHeight="1" x14ac:dyDescent="0.2">
      <c r="A151" s="74" t="s">
        <v>72</v>
      </c>
      <c r="C151" s="85">
        <v>19</v>
      </c>
      <c r="D151" s="72" t="s">
        <v>73</v>
      </c>
      <c r="E151" s="66" t="s">
        <v>74</v>
      </c>
      <c r="G151" s="72"/>
      <c r="H151" s="147"/>
      <c r="I151" s="147"/>
      <c r="J151" s="147"/>
      <c r="K151" s="147"/>
      <c r="L151" s="147"/>
      <c r="M151" s="147"/>
    </row>
    <row r="152" spans="1:13" s="65" customFormat="1" ht="20.100000000000001" customHeight="1" x14ac:dyDescent="0.2">
      <c r="A152" s="74" t="s">
        <v>75</v>
      </c>
      <c r="C152" s="85">
        <v>20</v>
      </c>
      <c r="D152" s="72"/>
      <c r="E152" s="66" t="s">
        <v>76</v>
      </c>
      <c r="G152" s="72"/>
      <c r="H152" s="147"/>
      <c r="I152" s="147"/>
      <c r="J152" s="147"/>
      <c r="K152" s="147"/>
      <c r="L152" s="147"/>
      <c r="M152" s="147"/>
    </row>
    <row r="153" spans="1:13" s="65" customFormat="1" ht="20.100000000000001" customHeight="1" x14ac:dyDescent="0.2">
      <c r="A153" s="74" t="s">
        <v>77</v>
      </c>
      <c r="C153" s="85">
        <v>21</v>
      </c>
      <c r="D153" s="72"/>
      <c r="E153" s="66" t="s">
        <v>78</v>
      </c>
      <c r="G153" s="72"/>
      <c r="H153" s="147"/>
      <c r="I153" s="147"/>
      <c r="J153" s="147"/>
      <c r="K153" s="147"/>
      <c r="L153" s="147"/>
      <c r="M153" s="147"/>
    </row>
    <row r="154" spans="1:13" s="65" customFormat="1" ht="20.100000000000001" customHeight="1" x14ac:dyDescent="0.2">
      <c r="A154" s="74" t="s">
        <v>79</v>
      </c>
      <c r="C154" s="85">
        <v>22</v>
      </c>
      <c r="E154" s="66" t="s">
        <v>80</v>
      </c>
      <c r="H154" s="147"/>
      <c r="I154" s="147"/>
      <c r="J154" s="147"/>
      <c r="K154" s="147">
        <f>SUM(K144:K153)</f>
        <v>0</v>
      </c>
      <c r="L154" s="147"/>
      <c r="M154" s="147"/>
    </row>
    <row r="155" spans="1:13" s="65" customFormat="1" ht="20.100000000000001" customHeight="1" x14ac:dyDescent="0.2">
      <c r="A155" s="74" t="s">
        <v>81</v>
      </c>
      <c r="C155" s="85">
        <v>23</v>
      </c>
      <c r="D155" s="65" t="s">
        <v>5</v>
      </c>
      <c r="E155" s="66" t="s">
        <v>82</v>
      </c>
      <c r="G155" s="72"/>
      <c r="H155" s="147"/>
      <c r="I155" s="147"/>
      <c r="J155" s="147"/>
      <c r="K155" s="147"/>
      <c r="L155" s="147"/>
      <c r="M155" s="147"/>
    </row>
    <row r="156" spans="1:13" s="65" customFormat="1" ht="20.100000000000001" customHeight="1" x14ac:dyDescent="0.2">
      <c r="A156" s="74" t="s">
        <v>83</v>
      </c>
      <c r="C156" s="85">
        <v>24</v>
      </c>
      <c r="D156" s="65" t="s">
        <v>84</v>
      </c>
      <c r="E156" s="66" t="s">
        <v>85</v>
      </c>
      <c r="G156" s="72"/>
      <c r="H156" s="147"/>
      <c r="I156" s="147"/>
      <c r="J156" s="147"/>
      <c r="K156" s="147"/>
      <c r="L156" s="147"/>
      <c r="M156" s="147"/>
    </row>
    <row r="157" spans="1:13" s="65" customFormat="1" ht="20.100000000000001" customHeight="1" x14ac:dyDescent="0.2">
      <c r="A157" s="74" t="s">
        <v>86</v>
      </c>
      <c r="C157" s="85">
        <v>25</v>
      </c>
      <c r="D157" s="65" t="s">
        <v>57</v>
      </c>
      <c r="E157" s="66" t="s">
        <v>87</v>
      </c>
      <c r="G157" s="72"/>
      <c r="H157" s="147"/>
      <c r="I157" s="147"/>
      <c r="J157" s="147"/>
      <c r="K157" s="147"/>
      <c r="L157" s="147"/>
      <c r="M157" s="147"/>
    </row>
    <row r="158" spans="1:13" s="65" customFormat="1" ht="20.100000000000001" customHeight="1" x14ac:dyDescent="0.2">
      <c r="A158" s="74" t="s">
        <v>88</v>
      </c>
      <c r="C158" s="85">
        <v>26</v>
      </c>
      <c r="E158" s="66" t="s">
        <v>89</v>
      </c>
      <c r="G158" s="72"/>
      <c r="H158" s="147"/>
      <c r="I158" s="147"/>
      <c r="J158" s="147"/>
      <c r="K158" s="147"/>
      <c r="L158" s="147"/>
      <c r="M158" s="147"/>
    </row>
    <row r="159" spans="1:13" s="65" customFormat="1" ht="20.100000000000001" customHeight="1" x14ac:dyDescent="0.2">
      <c r="A159" s="74" t="s">
        <v>90</v>
      </c>
      <c r="C159" s="85">
        <v>27</v>
      </c>
      <c r="E159" s="66" t="s">
        <v>91</v>
      </c>
      <c r="G159" s="72"/>
      <c r="H159" s="147"/>
      <c r="I159" s="147"/>
      <c r="J159" s="147"/>
      <c r="K159" s="147"/>
      <c r="L159" s="147"/>
      <c r="M159" s="147"/>
    </row>
    <row r="160" spans="1:13" s="65" customFormat="1" ht="20.100000000000001" customHeight="1" x14ac:dyDescent="0.2">
      <c r="A160" s="74" t="s">
        <v>92</v>
      </c>
      <c r="C160" s="85">
        <v>28</v>
      </c>
      <c r="D160" s="65" t="s">
        <v>0</v>
      </c>
      <c r="E160" s="66" t="s">
        <v>93</v>
      </c>
      <c r="G160" s="72"/>
      <c r="H160" s="147"/>
      <c r="I160" s="147"/>
      <c r="J160" s="147"/>
      <c r="K160" s="147"/>
      <c r="L160" s="147"/>
      <c r="M160" s="147"/>
    </row>
    <row r="161" spans="1:13" s="65" customFormat="1" ht="20.100000000000001" customHeight="1" x14ac:dyDescent="0.2">
      <c r="A161" s="74" t="s">
        <v>94</v>
      </c>
      <c r="C161" s="85">
        <v>29</v>
      </c>
      <c r="D161" s="65" t="s">
        <v>95</v>
      </c>
      <c r="E161" s="66" t="s">
        <v>96</v>
      </c>
      <c r="G161" s="72"/>
      <c r="H161" s="147"/>
      <c r="I161" s="147"/>
      <c r="J161" s="147"/>
      <c r="K161" s="147"/>
      <c r="L161" s="147"/>
      <c r="M161" s="147"/>
    </row>
    <row r="162" spans="1:13" s="65" customFormat="1" ht="20.100000000000001" customHeight="1" x14ac:dyDescent="0.2">
      <c r="A162" s="74" t="s">
        <v>97</v>
      </c>
      <c r="C162" s="85">
        <v>30</v>
      </c>
      <c r="D162" s="65" t="s">
        <v>98</v>
      </c>
      <c r="E162" s="66" t="s">
        <v>99</v>
      </c>
      <c r="G162" s="72"/>
      <c r="H162" s="147"/>
      <c r="I162" s="147"/>
      <c r="J162" s="147"/>
      <c r="K162" s="147"/>
      <c r="L162" s="147"/>
      <c r="M162" s="147"/>
    </row>
    <row r="163" spans="1:13" s="65" customFormat="1" ht="20.100000000000001" customHeight="1" x14ac:dyDescent="0.2">
      <c r="A163" s="74" t="s">
        <v>100</v>
      </c>
      <c r="D163" s="65" t="s">
        <v>101</v>
      </c>
      <c r="E163" s="66" t="s">
        <v>102</v>
      </c>
      <c r="G163" s="72"/>
      <c r="H163" s="147"/>
      <c r="I163" s="147"/>
      <c r="J163" s="147"/>
      <c r="K163" s="147"/>
      <c r="L163" s="147"/>
      <c r="M163" s="147"/>
    </row>
    <row r="164" spans="1:13" s="65" customFormat="1" ht="20.100000000000001" customHeight="1" x14ac:dyDescent="0.2">
      <c r="A164" s="74" t="s">
        <v>103</v>
      </c>
      <c r="D164" s="65" t="s">
        <v>104</v>
      </c>
      <c r="E164" s="66" t="s">
        <v>105</v>
      </c>
      <c r="H164" s="147"/>
      <c r="I164" s="147"/>
      <c r="J164" s="147"/>
      <c r="K164" s="147"/>
      <c r="L164" s="147"/>
      <c r="M164" s="147"/>
    </row>
    <row r="165" spans="1:13" s="65" customFormat="1" ht="20.100000000000001" customHeight="1" x14ac:dyDescent="0.2">
      <c r="A165" s="74" t="s">
        <v>106</v>
      </c>
      <c r="D165" s="65" t="s">
        <v>107</v>
      </c>
      <c r="E165" s="66" t="s">
        <v>108</v>
      </c>
      <c r="G165" s="72"/>
      <c r="H165" s="147"/>
      <c r="I165" s="147"/>
      <c r="J165" s="147"/>
      <c r="K165" s="147"/>
      <c r="L165" s="147"/>
      <c r="M165" s="147"/>
    </row>
    <row r="166" spans="1:13" s="65" customFormat="1" ht="20.100000000000001" customHeight="1" x14ac:dyDescent="0.2">
      <c r="A166" s="74" t="s">
        <v>109</v>
      </c>
      <c r="D166" s="65" t="s">
        <v>110</v>
      </c>
      <c r="E166" s="66" t="s">
        <v>111</v>
      </c>
      <c r="G166" s="72"/>
      <c r="H166" s="147"/>
      <c r="I166" s="147"/>
      <c r="J166" s="147"/>
      <c r="K166" s="147"/>
      <c r="L166" s="147"/>
      <c r="M166" s="147"/>
    </row>
    <row r="167" spans="1:13" s="65" customFormat="1" ht="20.100000000000001" customHeight="1" x14ac:dyDescent="0.2">
      <c r="A167" s="74" t="s">
        <v>112</v>
      </c>
      <c r="D167" s="65" t="s">
        <v>113</v>
      </c>
      <c r="E167" s="66" t="s">
        <v>114</v>
      </c>
      <c r="G167" s="72"/>
      <c r="H167" s="147"/>
      <c r="I167" s="147"/>
      <c r="J167" s="147"/>
      <c r="K167" s="147"/>
      <c r="L167" s="147"/>
      <c r="M167" s="147"/>
    </row>
    <row r="168" spans="1:13" s="65" customFormat="1" ht="20.100000000000001" customHeight="1" x14ac:dyDescent="0.2">
      <c r="A168" s="74" t="s">
        <v>115</v>
      </c>
      <c r="D168" s="65" t="s">
        <v>116</v>
      </c>
      <c r="E168" s="66" t="s">
        <v>117</v>
      </c>
      <c r="G168" s="72"/>
      <c r="H168" s="147"/>
      <c r="I168" s="147"/>
      <c r="J168" s="147"/>
      <c r="K168" s="147"/>
      <c r="L168" s="147"/>
      <c r="M168" s="147"/>
    </row>
    <row r="169" spans="1:13" s="65" customFormat="1" ht="20.100000000000001" customHeight="1" x14ac:dyDescent="0.2">
      <c r="A169" s="74" t="s">
        <v>118</v>
      </c>
      <c r="D169" s="65" t="s">
        <v>116</v>
      </c>
      <c r="E169" s="66" t="s">
        <v>119</v>
      </c>
      <c r="G169" s="72"/>
      <c r="H169" s="147"/>
      <c r="I169" s="147"/>
      <c r="J169" s="147"/>
      <c r="K169" s="147"/>
      <c r="L169" s="147"/>
      <c r="M169" s="147"/>
    </row>
    <row r="170" spans="1:13" s="65" customFormat="1" ht="20.100000000000001" customHeight="1" x14ac:dyDescent="0.2">
      <c r="A170" s="74" t="s">
        <v>120</v>
      </c>
      <c r="D170" s="65" t="s">
        <v>121</v>
      </c>
      <c r="E170" s="66" t="s">
        <v>122</v>
      </c>
      <c r="G170" s="72"/>
      <c r="H170" s="147"/>
      <c r="I170" s="147"/>
      <c r="J170" s="147"/>
      <c r="K170" s="147"/>
      <c r="L170" s="147"/>
      <c r="M170" s="147"/>
    </row>
    <row r="171" spans="1:13" s="65" customFormat="1" ht="20.100000000000001" customHeight="1" x14ac:dyDescent="0.2">
      <c r="A171" s="74" t="s">
        <v>123</v>
      </c>
      <c r="D171" s="65" t="s">
        <v>124</v>
      </c>
      <c r="E171" s="66" t="s">
        <v>125</v>
      </c>
      <c r="G171" s="72"/>
      <c r="H171" s="147"/>
      <c r="I171" s="147"/>
      <c r="J171" s="147"/>
      <c r="K171" s="147"/>
      <c r="L171" s="147"/>
      <c r="M171" s="147"/>
    </row>
    <row r="172" spans="1:13" s="65" customFormat="1" ht="20.100000000000001" customHeight="1" x14ac:dyDescent="0.2">
      <c r="A172" s="74" t="s">
        <v>126</v>
      </c>
      <c r="D172" s="65" t="s">
        <v>127</v>
      </c>
      <c r="E172" s="66" t="s">
        <v>128</v>
      </c>
      <c r="G172" s="72"/>
      <c r="H172" s="147"/>
      <c r="I172" s="147"/>
      <c r="J172" s="147"/>
      <c r="K172" s="147"/>
      <c r="L172" s="147"/>
      <c r="M172" s="147"/>
    </row>
    <row r="173" spans="1:13" s="65" customFormat="1" ht="20.100000000000001" customHeight="1" x14ac:dyDescent="0.2">
      <c r="A173" s="74" t="s">
        <v>129</v>
      </c>
      <c r="D173" s="65" t="s">
        <v>130</v>
      </c>
      <c r="E173" s="66" t="s">
        <v>131</v>
      </c>
      <c r="G173" s="72"/>
      <c r="H173" s="147"/>
      <c r="I173" s="147"/>
      <c r="J173" s="147"/>
      <c r="K173" s="147"/>
      <c r="L173" s="147"/>
      <c r="M173" s="147"/>
    </row>
    <row r="174" spans="1:13" s="65" customFormat="1" ht="20.100000000000001" customHeight="1" x14ac:dyDescent="0.2">
      <c r="A174" s="74" t="s">
        <v>132</v>
      </c>
      <c r="D174" s="65" t="s">
        <v>133</v>
      </c>
      <c r="E174" s="66" t="s">
        <v>134</v>
      </c>
      <c r="H174" s="147"/>
      <c r="I174" s="147"/>
      <c r="J174" s="147"/>
      <c r="K174" s="147"/>
      <c r="L174" s="147"/>
      <c r="M174" s="147"/>
    </row>
    <row r="175" spans="1:13" s="65" customFormat="1" ht="20.100000000000001" customHeight="1" x14ac:dyDescent="0.2">
      <c r="A175" s="74" t="s">
        <v>135</v>
      </c>
      <c r="D175" s="65" t="s">
        <v>136</v>
      </c>
      <c r="E175" s="66" t="s">
        <v>137</v>
      </c>
      <c r="G175" s="72"/>
      <c r="H175" s="147"/>
      <c r="I175" s="147"/>
      <c r="J175" s="147"/>
      <c r="K175" s="147"/>
      <c r="L175" s="147"/>
      <c r="M175" s="147"/>
    </row>
    <row r="176" spans="1:13" s="65" customFormat="1" ht="20.100000000000001" customHeight="1" x14ac:dyDescent="0.2">
      <c r="A176" s="74" t="s">
        <v>138</v>
      </c>
      <c r="D176" s="65" t="s">
        <v>139</v>
      </c>
      <c r="E176" s="66" t="s">
        <v>140</v>
      </c>
      <c r="G176" s="72"/>
      <c r="H176" s="147"/>
      <c r="I176" s="147"/>
      <c r="J176" s="147"/>
      <c r="K176" s="147"/>
      <c r="L176" s="147"/>
      <c r="M176" s="147"/>
    </row>
    <row r="177" spans="1:13" s="65" customFormat="1" ht="20.100000000000001" customHeight="1" x14ac:dyDescent="0.2">
      <c r="A177" s="74" t="s">
        <v>141</v>
      </c>
      <c r="D177" s="65" t="s">
        <v>142</v>
      </c>
      <c r="E177" s="66" t="s">
        <v>143</v>
      </c>
      <c r="G177" s="72"/>
      <c r="H177" s="147"/>
      <c r="I177" s="147"/>
      <c r="J177" s="147"/>
      <c r="K177" s="147"/>
      <c r="L177" s="147"/>
      <c r="M177" s="147"/>
    </row>
    <row r="178" spans="1:13" s="65" customFormat="1" ht="20.100000000000001" customHeight="1" x14ac:dyDescent="0.2">
      <c r="A178" s="74" t="s">
        <v>144</v>
      </c>
      <c r="D178" s="65" t="s">
        <v>145</v>
      </c>
      <c r="E178" s="66" t="s">
        <v>146</v>
      </c>
      <c r="G178" s="72"/>
      <c r="H178" s="147"/>
      <c r="I178" s="147"/>
      <c r="J178" s="147"/>
      <c r="K178" s="147"/>
      <c r="L178" s="147"/>
      <c r="M178" s="147"/>
    </row>
    <row r="179" spans="1:13" s="65" customFormat="1" ht="20.100000000000001" customHeight="1" x14ac:dyDescent="0.2">
      <c r="A179" s="74" t="s">
        <v>147</v>
      </c>
      <c r="E179" s="66" t="s">
        <v>148</v>
      </c>
      <c r="G179" s="72"/>
      <c r="H179" s="147"/>
      <c r="I179" s="147"/>
      <c r="J179" s="147"/>
      <c r="K179" s="147"/>
      <c r="L179" s="147"/>
      <c r="M179" s="147"/>
    </row>
    <row r="180" spans="1:13" s="65" customFormat="1" ht="20.100000000000001" customHeight="1" x14ac:dyDescent="0.2">
      <c r="A180" s="74" t="s">
        <v>149</v>
      </c>
      <c r="E180" s="66" t="s">
        <v>150</v>
      </c>
      <c r="G180" s="72"/>
      <c r="H180" s="147"/>
      <c r="I180" s="147"/>
      <c r="J180" s="147"/>
      <c r="K180" s="147"/>
      <c r="L180" s="147"/>
      <c r="M180" s="147"/>
    </row>
    <row r="181" spans="1:13" s="65" customFormat="1" ht="20.100000000000001" customHeight="1" x14ac:dyDescent="0.2">
      <c r="A181" s="74" t="s">
        <v>151</v>
      </c>
      <c r="E181" s="66" t="s">
        <v>152</v>
      </c>
      <c r="G181" s="72"/>
      <c r="H181" s="147"/>
      <c r="I181" s="147"/>
      <c r="J181" s="147"/>
      <c r="K181" s="147"/>
      <c r="L181" s="147"/>
      <c r="M181" s="147"/>
    </row>
    <row r="182" spans="1:13" s="65" customFormat="1" ht="20.100000000000001" customHeight="1" x14ac:dyDescent="0.2">
      <c r="A182" s="74" t="s">
        <v>153</v>
      </c>
      <c r="E182" s="66" t="s">
        <v>154</v>
      </c>
      <c r="G182" s="72"/>
      <c r="H182" s="147"/>
      <c r="I182" s="147"/>
      <c r="J182" s="147"/>
      <c r="K182" s="147"/>
      <c r="L182" s="147"/>
      <c r="M182" s="147"/>
    </row>
    <row r="183" spans="1:13" s="65" customFormat="1" ht="20.100000000000001" customHeight="1" x14ac:dyDescent="0.2">
      <c r="A183" s="74" t="s">
        <v>155</v>
      </c>
      <c r="E183" s="66" t="s">
        <v>156</v>
      </c>
      <c r="G183" s="72"/>
      <c r="H183" s="147"/>
      <c r="I183" s="147"/>
      <c r="J183" s="147"/>
      <c r="K183" s="147"/>
      <c r="L183" s="147"/>
      <c r="M183" s="147"/>
    </row>
    <row r="184" spans="1:13" s="65" customFormat="1" ht="20.100000000000001" customHeight="1" x14ac:dyDescent="0.2">
      <c r="A184" s="74" t="s">
        <v>157</v>
      </c>
      <c r="E184" s="66" t="s">
        <v>158</v>
      </c>
      <c r="G184" s="72"/>
      <c r="H184" s="147"/>
      <c r="I184" s="147"/>
      <c r="J184" s="147"/>
      <c r="K184" s="147"/>
      <c r="L184" s="147"/>
      <c r="M184" s="147"/>
    </row>
    <row r="185" spans="1:13" s="65" customFormat="1" ht="20.100000000000001" customHeight="1" x14ac:dyDescent="0.2">
      <c r="A185" s="74" t="s">
        <v>159</v>
      </c>
      <c r="E185" s="66" t="s">
        <v>160</v>
      </c>
      <c r="G185" s="72"/>
      <c r="H185" s="147"/>
      <c r="I185" s="147"/>
      <c r="J185" s="147"/>
      <c r="K185" s="147"/>
      <c r="L185" s="147"/>
      <c r="M185" s="147"/>
    </row>
    <row r="186" spans="1:13" s="65" customFormat="1" ht="20.100000000000001" customHeight="1" x14ac:dyDescent="0.2">
      <c r="A186" s="74" t="s">
        <v>161</v>
      </c>
      <c r="E186" s="66" t="s">
        <v>162</v>
      </c>
      <c r="G186" s="72"/>
      <c r="H186" s="147"/>
      <c r="I186" s="147"/>
      <c r="J186" s="147"/>
      <c r="K186" s="147"/>
      <c r="L186" s="147"/>
      <c r="M186" s="147"/>
    </row>
    <row r="187" spans="1:13" s="65" customFormat="1" ht="20.100000000000001" customHeight="1" x14ac:dyDescent="0.2">
      <c r="A187" s="74" t="s">
        <v>163</v>
      </c>
      <c r="B187" s="72"/>
      <c r="E187" s="66" t="s">
        <v>323</v>
      </c>
      <c r="G187" s="72"/>
      <c r="H187" s="147"/>
      <c r="I187" s="147"/>
      <c r="J187" s="147"/>
      <c r="K187" s="147"/>
      <c r="L187" s="147"/>
      <c r="M187" s="147"/>
    </row>
    <row r="188" spans="1:13" s="65" customFormat="1" ht="20.100000000000001" customHeight="1" x14ac:dyDescent="0.2">
      <c r="A188" s="74" t="s">
        <v>164</v>
      </c>
      <c r="B188" s="72"/>
      <c r="E188" s="66" t="s">
        <v>324</v>
      </c>
      <c r="G188" s="72"/>
      <c r="H188" s="147"/>
      <c r="I188" s="147"/>
      <c r="J188" s="147"/>
      <c r="K188" s="147"/>
      <c r="L188" s="147"/>
      <c r="M188" s="147"/>
    </row>
    <row r="189" spans="1:13" s="65" customFormat="1" ht="20.100000000000001" customHeight="1" x14ac:dyDescent="0.2">
      <c r="A189" s="74" t="s">
        <v>165</v>
      </c>
      <c r="B189" s="72"/>
      <c r="E189" s="66" t="s">
        <v>166</v>
      </c>
      <c r="G189" s="72"/>
      <c r="H189" s="147"/>
      <c r="I189" s="147"/>
      <c r="J189" s="147"/>
      <c r="K189" s="147"/>
      <c r="L189" s="147"/>
      <c r="M189" s="147"/>
    </row>
    <row r="190" spans="1:13" s="65" customFormat="1" ht="20.100000000000001" customHeight="1" x14ac:dyDescent="0.2">
      <c r="A190" s="74" t="s">
        <v>167</v>
      </c>
      <c r="B190" s="72"/>
      <c r="E190" s="66" t="s">
        <v>168</v>
      </c>
      <c r="G190" s="72"/>
      <c r="H190" s="147"/>
      <c r="I190" s="147"/>
      <c r="J190" s="147"/>
      <c r="K190" s="147"/>
      <c r="L190" s="147"/>
      <c r="M190" s="147"/>
    </row>
    <row r="191" spans="1:13" s="65" customFormat="1" ht="20.100000000000001" customHeight="1" x14ac:dyDescent="0.2">
      <c r="A191" s="74" t="s">
        <v>169</v>
      </c>
      <c r="B191" s="72"/>
      <c r="E191" s="66" t="s">
        <v>170</v>
      </c>
      <c r="G191" s="72"/>
      <c r="H191" s="147"/>
      <c r="I191" s="147"/>
      <c r="J191" s="147"/>
      <c r="K191" s="147"/>
      <c r="L191" s="147"/>
      <c r="M191" s="147"/>
    </row>
    <row r="192" spans="1:13" s="65" customFormat="1" ht="20.100000000000001" customHeight="1" x14ac:dyDescent="0.2">
      <c r="A192" s="74" t="s">
        <v>171</v>
      </c>
      <c r="B192" s="72"/>
      <c r="E192" s="66" t="s">
        <v>172</v>
      </c>
      <c r="G192" s="72"/>
      <c r="H192" s="147"/>
      <c r="I192" s="147"/>
      <c r="J192" s="147"/>
      <c r="K192" s="147"/>
      <c r="L192" s="147"/>
      <c r="M192" s="147"/>
    </row>
    <row r="193" spans="1:13" s="65" customFormat="1" ht="20.100000000000001" customHeight="1" x14ac:dyDescent="0.2">
      <c r="A193" s="74" t="s">
        <v>173</v>
      </c>
      <c r="B193" s="72"/>
      <c r="E193" s="66" t="s">
        <v>174</v>
      </c>
      <c r="G193" s="72"/>
      <c r="H193" s="147"/>
      <c r="I193" s="147"/>
      <c r="J193" s="147"/>
      <c r="K193" s="147"/>
      <c r="L193" s="147"/>
      <c r="M193" s="147"/>
    </row>
    <row r="194" spans="1:13" s="65" customFormat="1" ht="20.100000000000001" customHeight="1" x14ac:dyDescent="0.2">
      <c r="A194" s="74" t="s">
        <v>175</v>
      </c>
      <c r="B194" s="72"/>
      <c r="E194" s="66" t="s">
        <v>176</v>
      </c>
      <c r="G194" s="72"/>
      <c r="H194" s="147"/>
      <c r="I194" s="147"/>
      <c r="J194" s="147"/>
      <c r="K194" s="147"/>
      <c r="L194" s="147"/>
      <c r="M194" s="147"/>
    </row>
    <row r="195" spans="1:13" s="65" customFormat="1" ht="20.100000000000001" customHeight="1" x14ac:dyDescent="0.2">
      <c r="A195" s="74" t="s">
        <v>177</v>
      </c>
      <c r="B195" s="72"/>
      <c r="E195" s="66" t="s">
        <v>178</v>
      </c>
      <c r="G195" s="72"/>
      <c r="H195" s="147"/>
      <c r="I195" s="147"/>
      <c r="J195" s="147"/>
      <c r="K195" s="147"/>
      <c r="L195" s="147"/>
      <c r="M195" s="147"/>
    </row>
    <row r="196" spans="1:13" s="65" customFormat="1" ht="20.100000000000001" customHeight="1" x14ac:dyDescent="0.2">
      <c r="A196" s="74" t="s">
        <v>179</v>
      </c>
      <c r="B196" s="72"/>
      <c r="E196" s="66" t="s">
        <v>180</v>
      </c>
      <c r="G196" s="72"/>
      <c r="H196" s="147"/>
      <c r="I196" s="147"/>
      <c r="J196" s="147"/>
      <c r="K196" s="147"/>
      <c r="L196" s="147"/>
      <c r="M196" s="147"/>
    </row>
    <row r="197" spans="1:13" s="65" customFormat="1" ht="20.100000000000001" customHeight="1" x14ac:dyDescent="0.2">
      <c r="A197" s="74" t="s">
        <v>181</v>
      </c>
      <c r="E197" s="66" t="s">
        <v>182</v>
      </c>
      <c r="G197" s="72"/>
      <c r="H197" s="147"/>
      <c r="I197" s="147"/>
      <c r="J197" s="147"/>
      <c r="K197" s="147"/>
      <c r="L197" s="147"/>
      <c r="M197" s="147"/>
    </row>
    <row r="198" spans="1:13" s="65" customFormat="1" ht="20.100000000000001" customHeight="1" x14ac:dyDescent="0.2">
      <c r="A198" s="74" t="s">
        <v>183</v>
      </c>
      <c r="E198" s="66" t="s">
        <v>184</v>
      </c>
      <c r="G198" s="72"/>
      <c r="H198" s="147"/>
      <c r="I198" s="147"/>
      <c r="J198" s="147"/>
      <c r="K198" s="147"/>
      <c r="L198" s="147"/>
      <c r="M198" s="147"/>
    </row>
    <row r="199" spans="1:13" s="65" customFormat="1" ht="20.100000000000001" customHeight="1" x14ac:dyDescent="0.2">
      <c r="A199" s="74" t="s">
        <v>186</v>
      </c>
      <c r="E199" s="66" t="s">
        <v>185</v>
      </c>
      <c r="G199" s="72"/>
      <c r="H199" s="147"/>
      <c r="I199" s="147"/>
      <c r="J199" s="147"/>
      <c r="K199" s="147"/>
      <c r="L199" s="147"/>
      <c r="M199" s="147"/>
    </row>
    <row r="200" spans="1:13" s="65" customFormat="1" ht="20.100000000000001" customHeight="1" x14ac:dyDescent="0.2">
      <c r="A200" s="74" t="s">
        <v>188</v>
      </c>
      <c r="E200" s="66" t="s">
        <v>187</v>
      </c>
      <c r="G200" s="72"/>
      <c r="H200" s="147"/>
      <c r="I200" s="147"/>
      <c r="J200" s="147"/>
      <c r="K200" s="147"/>
      <c r="L200" s="147"/>
      <c r="M200" s="147"/>
    </row>
    <row r="201" spans="1:13" s="65" customFormat="1" ht="20.100000000000001" customHeight="1" x14ac:dyDescent="0.2">
      <c r="A201" s="74" t="s">
        <v>190</v>
      </c>
      <c r="E201" s="66" t="s">
        <v>189</v>
      </c>
      <c r="G201" s="72"/>
      <c r="H201" s="147"/>
      <c r="I201" s="147"/>
      <c r="J201" s="147"/>
      <c r="K201" s="147"/>
      <c r="L201" s="147"/>
      <c r="M201" s="147"/>
    </row>
    <row r="202" spans="1:13" s="65" customFormat="1" ht="20.100000000000001" customHeight="1" x14ac:dyDescent="0.2">
      <c r="A202" s="74" t="s">
        <v>192</v>
      </c>
      <c r="E202" s="66" t="s">
        <v>191</v>
      </c>
      <c r="G202" s="72"/>
      <c r="H202" s="147"/>
      <c r="I202" s="147"/>
      <c r="J202" s="147"/>
      <c r="K202" s="147"/>
      <c r="L202" s="147"/>
      <c r="M202" s="147"/>
    </row>
    <row r="203" spans="1:13" s="65" customFormat="1" ht="20.100000000000001" customHeight="1" x14ac:dyDescent="0.2">
      <c r="A203" s="74" t="s">
        <v>194</v>
      </c>
      <c r="E203" s="66" t="s">
        <v>193</v>
      </c>
      <c r="G203" s="72"/>
      <c r="H203" s="147"/>
      <c r="I203" s="147"/>
      <c r="J203" s="147"/>
      <c r="K203" s="147"/>
      <c r="L203" s="147"/>
      <c r="M203" s="147"/>
    </row>
    <row r="204" spans="1:13" s="65" customFormat="1" ht="20.100000000000001" customHeight="1" x14ac:dyDescent="0.2">
      <c r="A204" s="74" t="s">
        <v>196</v>
      </c>
      <c r="E204" s="66" t="s">
        <v>195</v>
      </c>
      <c r="H204" s="147"/>
      <c r="I204" s="147"/>
      <c r="J204" s="147"/>
      <c r="K204" s="147"/>
      <c r="L204" s="147"/>
      <c r="M204" s="147"/>
    </row>
    <row r="205" spans="1:13" s="65" customFormat="1" ht="20.100000000000001" customHeight="1" x14ac:dyDescent="0.2">
      <c r="A205" s="74" t="s">
        <v>198</v>
      </c>
      <c r="E205" s="66" t="s">
        <v>197</v>
      </c>
      <c r="G205" s="65" t="s">
        <v>0</v>
      </c>
      <c r="H205" s="147"/>
      <c r="I205" s="147"/>
      <c r="J205" s="147"/>
      <c r="K205" s="147"/>
      <c r="L205" s="147"/>
      <c r="M205" s="147"/>
    </row>
    <row r="206" spans="1:13" s="65" customFormat="1" ht="20.100000000000001" customHeight="1" x14ac:dyDescent="0.2">
      <c r="A206" s="74" t="s">
        <v>200</v>
      </c>
      <c r="E206" s="66" t="s">
        <v>199</v>
      </c>
      <c r="G206" s="65" t="s">
        <v>288</v>
      </c>
      <c r="H206" s="147"/>
      <c r="I206" s="147"/>
      <c r="J206" s="147"/>
      <c r="K206" s="147"/>
      <c r="L206" s="147"/>
      <c r="M206" s="147"/>
    </row>
    <row r="207" spans="1:13" s="65" customFormat="1" ht="20.100000000000001" customHeight="1" x14ac:dyDescent="0.2">
      <c r="A207" s="74" t="s">
        <v>202</v>
      </c>
      <c r="E207" s="66" t="s">
        <v>201</v>
      </c>
      <c r="G207" s="65" t="s">
        <v>289</v>
      </c>
      <c r="H207" s="147"/>
      <c r="I207" s="147"/>
      <c r="J207" s="147"/>
      <c r="K207" s="147"/>
      <c r="L207" s="147"/>
      <c r="M207" s="147"/>
    </row>
    <row r="208" spans="1:13" s="65" customFormat="1" ht="20.100000000000001" customHeight="1" x14ac:dyDescent="0.2">
      <c r="A208" s="74" t="s">
        <v>205</v>
      </c>
      <c r="E208" s="66" t="s">
        <v>203</v>
      </c>
      <c r="G208" s="65" t="s">
        <v>204</v>
      </c>
      <c r="H208" s="147"/>
      <c r="I208" s="147"/>
      <c r="J208" s="147"/>
      <c r="K208" s="147"/>
      <c r="L208" s="147"/>
      <c r="M208" s="147"/>
    </row>
    <row r="209" spans="1:13" s="65" customFormat="1" ht="20.100000000000001" customHeight="1" x14ac:dyDescent="0.2">
      <c r="A209" s="74" t="s">
        <v>207</v>
      </c>
      <c r="E209" s="66" t="s">
        <v>206</v>
      </c>
      <c r="G209" s="65" t="s">
        <v>290</v>
      </c>
      <c r="H209" s="147"/>
      <c r="I209" s="147"/>
      <c r="J209" s="147"/>
      <c r="K209" s="147"/>
      <c r="L209" s="147"/>
      <c r="M209" s="147"/>
    </row>
    <row r="210" spans="1:13" s="65" customFormat="1" ht="20.100000000000001" customHeight="1" x14ac:dyDescent="0.2">
      <c r="A210" s="74" t="s">
        <v>210</v>
      </c>
      <c r="E210" s="66" t="s">
        <v>208</v>
      </c>
      <c r="G210" s="65" t="s">
        <v>209</v>
      </c>
      <c r="H210" s="147"/>
      <c r="I210" s="147"/>
      <c r="J210" s="147"/>
      <c r="K210" s="147"/>
      <c r="L210" s="147"/>
      <c r="M210" s="147"/>
    </row>
    <row r="211" spans="1:13" s="65" customFormat="1" ht="20.100000000000001" customHeight="1" x14ac:dyDescent="0.2">
      <c r="A211" s="74" t="s">
        <v>212</v>
      </c>
      <c r="E211" s="66" t="s">
        <v>211</v>
      </c>
      <c r="G211" s="65" t="s">
        <v>291</v>
      </c>
      <c r="H211" s="147"/>
      <c r="I211" s="147"/>
      <c r="J211" s="147"/>
      <c r="K211" s="147"/>
      <c r="L211" s="147"/>
      <c r="M211" s="147"/>
    </row>
    <row r="212" spans="1:13" s="65" customFormat="1" ht="20.100000000000001" customHeight="1" x14ac:dyDescent="0.2">
      <c r="A212" s="74" t="s">
        <v>214</v>
      </c>
      <c r="E212" s="66" t="s">
        <v>213</v>
      </c>
      <c r="G212" s="65" t="s">
        <v>292</v>
      </c>
      <c r="H212" s="147"/>
      <c r="I212" s="147"/>
      <c r="J212" s="147"/>
      <c r="K212" s="147"/>
      <c r="L212" s="147"/>
      <c r="M212" s="147"/>
    </row>
    <row r="213" spans="1:13" s="65" customFormat="1" ht="20.100000000000001" customHeight="1" x14ac:dyDescent="0.2">
      <c r="A213" s="74" t="s">
        <v>216</v>
      </c>
      <c r="E213" s="66" t="s">
        <v>215</v>
      </c>
      <c r="G213" s="65" t="s">
        <v>293</v>
      </c>
      <c r="H213" s="147"/>
      <c r="I213" s="147"/>
      <c r="J213" s="147"/>
      <c r="K213" s="147"/>
      <c r="L213" s="147"/>
      <c r="M213" s="147"/>
    </row>
    <row r="214" spans="1:13" s="65" customFormat="1" ht="20.100000000000001" customHeight="1" x14ac:dyDescent="0.2">
      <c r="A214" s="74" t="s">
        <v>217</v>
      </c>
      <c r="E214" s="66" t="s">
        <v>215</v>
      </c>
      <c r="G214" s="65" t="s">
        <v>294</v>
      </c>
      <c r="H214" s="147"/>
      <c r="I214" s="147"/>
      <c r="J214" s="147"/>
      <c r="K214" s="147"/>
      <c r="L214" s="147"/>
      <c r="M214" s="147"/>
    </row>
    <row r="215" spans="1:13" s="65" customFormat="1" ht="20.100000000000001" customHeight="1" x14ac:dyDescent="0.2">
      <c r="A215" s="74" t="s">
        <v>219</v>
      </c>
      <c r="E215" s="66" t="s">
        <v>218</v>
      </c>
      <c r="H215" s="147"/>
      <c r="I215" s="147"/>
      <c r="J215" s="147"/>
      <c r="K215" s="147"/>
      <c r="L215" s="147"/>
      <c r="M215" s="147"/>
    </row>
    <row r="216" spans="1:13" s="65" customFormat="1" ht="20.100000000000001" customHeight="1" x14ac:dyDescent="0.2">
      <c r="A216" s="74" t="s">
        <v>221</v>
      </c>
      <c r="E216" s="66" t="s">
        <v>220</v>
      </c>
      <c r="H216" s="147"/>
      <c r="I216" s="147"/>
      <c r="J216" s="147"/>
      <c r="K216" s="147"/>
      <c r="L216" s="147"/>
      <c r="M216" s="147"/>
    </row>
    <row r="217" spans="1:13" s="65" customFormat="1" ht="20.100000000000001" customHeight="1" x14ac:dyDescent="0.2">
      <c r="A217" s="74" t="s">
        <v>223</v>
      </c>
      <c r="E217" s="66" t="s">
        <v>222</v>
      </c>
      <c r="H217" s="147"/>
      <c r="I217" s="147"/>
      <c r="J217" s="147"/>
      <c r="K217" s="147"/>
      <c r="L217" s="147"/>
      <c r="M217" s="147"/>
    </row>
    <row r="218" spans="1:13" s="65" customFormat="1" ht="20.100000000000001" customHeight="1" x14ac:dyDescent="0.2">
      <c r="A218" s="74" t="s">
        <v>225</v>
      </c>
      <c r="E218" s="66" t="s">
        <v>224</v>
      </c>
      <c r="H218" s="147"/>
      <c r="I218" s="147"/>
      <c r="J218" s="147"/>
      <c r="K218" s="147"/>
      <c r="L218" s="147"/>
      <c r="M218" s="147"/>
    </row>
    <row r="219" spans="1:13" s="65" customFormat="1" ht="20.100000000000001" customHeight="1" x14ac:dyDescent="0.2">
      <c r="A219" s="74" t="s">
        <v>227</v>
      </c>
      <c r="E219" s="66" t="s">
        <v>226</v>
      </c>
      <c r="H219" s="147"/>
      <c r="I219" s="147"/>
      <c r="J219" s="147"/>
      <c r="K219" s="147"/>
      <c r="L219" s="147"/>
      <c r="M219" s="147"/>
    </row>
    <row r="220" spans="1:13" s="65" customFormat="1" ht="20.100000000000001" customHeight="1" x14ac:dyDescent="0.2">
      <c r="A220" s="74" t="s">
        <v>229</v>
      </c>
      <c r="E220" s="66" t="s">
        <v>228</v>
      </c>
      <c r="H220" s="147"/>
      <c r="I220" s="147"/>
      <c r="J220" s="147"/>
      <c r="K220" s="147"/>
      <c r="L220" s="147"/>
      <c r="M220" s="147"/>
    </row>
    <row r="221" spans="1:13" s="65" customFormat="1" ht="20.100000000000001" customHeight="1" x14ac:dyDescent="0.2">
      <c r="A221" s="74" t="s">
        <v>231</v>
      </c>
      <c r="E221" s="66" t="s">
        <v>230</v>
      </c>
      <c r="H221" s="147"/>
      <c r="I221" s="147"/>
      <c r="J221" s="147"/>
      <c r="K221" s="147"/>
      <c r="L221" s="147"/>
      <c r="M221" s="147"/>
    </row>
    <row r="222" spans="1:13" s="65" customFormat="1" ht="20.100000000000001" customHeight="1" x14ac:dyDescent="0.2">
      <c r="A222" s="74" t="s">
        <v>232</v>
      </c>
      <c r="H222" s="147"/>
      <c r="I222" s="147"/>
      <c r="J222" s="147"/>
      <c r="K222" s="147"/>
      <c r="L222" s="147"/>
      <c r="M222" s="147"/>
    </row>
    <row r="223" spans="1:13" s="65" customFormat="1" ht="20.100000000000001" customHeight="1" x14ac:dyDescent="0.2">
      <c r="A223" s="74" t="s">
        <v>233</v>
      </c>
      <c r="H223" s="147"/>
      <c r="I223" s="147"/>
      <c r="J223" s="147"/>
      <c r="K223" s="147"/>
      <c r="L223" s="147"/>
      <c r="M223" s="147"/>
    </row>
    <row r="224" spans="1:13" s="65" customFormat="1" ht="20.100000000000001" customHeight="1" x14ac:dyDescent="0.2">
      <c r="A224" s="74" t="s">
        <v>234</v>
      </c>
      <c r="H224" s="147"/>
      <c r="I224" s="147"/>
      <c r="J224" s="147"/>
      <c r="K224" s="147"/>
      <c r="L224" s="147"/>
      <c r="M224" s="147"/>
    </row>
    <row r="225" spans="1:13" s="65" customFormat="1" ht="20.100000000000001" customHeight="1" x14ac:dyDescent="0.2">
      <c r="A225" s="74" t="s">
        <v>235</v>
      </c>
      <c r="H225" s="147"/>
      <c r="I225" s="147"/>
      <c r="J225" s="147"/>
      <c r="K225" s="147"/>
      <c r="L225" s="147"/>
      <c r="M225" s="147"/>
    </row>
    <row r="226" spans="1:13" s="65" customFormat="1" ht="20.100000000000001" customHeight="1" x14ac:dyDescent="0.2">
      <c r="A226" s="74" t="s">
        <v>236</v>
      </c>
      <c r="H226" s="147"/>
      <c r="I226" s="147"/>
      <c r="J226" s="147"/>
      <c r="K226" s="147"/>
      <c r="L226" s="147"/>
      <c r="M226" s="147"/>
    </row>
    <row r="227" spans="1:13" s="65" customFormat="1" ht="20.100000000000001" customHeight="1" x14ac:dyDescent="0.2">
      <c r="A227" s="74" t="s">
        <v>237</v>
      </c>
      <c r="H227" s="147"/>
      <c r="I227" s="147"/>
      <c r="J227" s="147"/>
      <c r="K227" s="147"/>
      <c r="L227" s="147"/>
      <c r="M227" s="147"/>
    </row>
    <row r="228" spans="1:13" s="65" customFormat="1" ht="20.100000000000001" customHeight="1" x14ac:dyDescent="0.2">
      <c r="A228" s="74" t="s">
        <v>238</v>
      </c>
      <c r="H228" s="147"/>
      <c r="I228" s="147"/>
      <c r="J228" s="147"/>
      <c r="K228" s="147"/>
      <c r="L228" s="147"/>
      <c r="M228" s="147"/>
    </row>
    <row r="229" spans="1:13" s="65" customFormat="1" ht="20.100000000000001" customHeight="1" x14ac:dyDescent="0.2">
      <c r="A229" s="74" t="s">
        <v>239</v>
      </c>
      <c r="H229" s="147"/>
      <c r="I229" s="147"/>
      <c r="J229" s="147"/>
      <c r="K229" s="147"/>
      <c r="L229" s="147"/>
      <c r="M229" s="147"/>
    </row>
    <row r="230" spans="1:13" s="65" customFormat="1" ht="20.100000000000001" customHeight="1" x14ac:dyDescent="0.2">
      <c r="A230" s="74" t="s">
        <v>240</v>
      </c>
      <c r="H230" s="147"/>
      <c r="I230" s="147"/>
      <c r="J230" s="147"/>
      <c r="K230" s="147"/>
      <c r="L230" s="147"/>
      <c r="M230" s="147"/>
    </row>
    <row r="231" spans="1:13" s="65" customFormat="1" ht="20.100000000000001" customHeight="1" x14ac:dyDescent="0.2">
      <c r="A231" s="74" t="s">
        <v>241</v>
      </c>
      <c r="H231" s="147"/>
      <c r="I231" s="147"/>
      <c r="J231" s="147"/>
      <c r="K231" s="147"/>
      <c r="L231" s="147"/>
      <c r="M231" s="147"/>
    </row>
    <row r="232" spans="1:13" s="65" customFormat="1" ht="20.100000000000001" customHeight="1" x14ac:dyDescent="0.2">
      <c r="A232" s="74" t="s">
        <v>242</v>
      </c>
      <c r="H232" s="147"/>
      <c r="I232" s="147"/>
      <c r="J232" s="147"/>
      <c r="K232" s="147"/>
      <c r="L232" s="147"/>
      <c r="M232" s="147"/>
    </row>
    <row r="233" spans="1:13" s="65" customFormat="1" ht="20.100000000000001" customHeight="1" x14ac:dyDescent="0.2">
      <c r="A233" s="74" t="s">
        <v>243</v>
      </c>
      <c r="G233" s="72"/>
      <c r="H233" s="147"/>
      <c r="I233" s="147"/>
      <c r="J233" s="147"/>
      <c r="K233" s="147"/>
      <c r="L233" s="147"/>
      <c r="M233" s="147"/>
    </row>
    <row r="234" spans="1:13" s="65" customFormat="1" ht="20.100000000000001" customHeight="1" x14ac:dyDescent="0.2">
      <c r="A234" s="74" t="s">
        <v>244</v>
      </c>
      <c r="G234" s="72"/>
      <c r="H234" s="147"/>
      <c r="I234" s="147"/>
      <c r="J234" s="147"/>
      <c r="K234" s="147"/>
      <c r="L234" s="147"/>
      <c r="M234" s="147"/>
    </row>
    <row r="235" spans="1:13" s="65" customFormat="1" ht="20.100000000000001" customHeight="1" x14ac:dyDescent="0.2">
      <c r="A235" s="74" t="s">
        <v>245</v>
      </c>
      <c r="G235" s="72"/>
      <c r="H235" s="147"/>
      <c r="I235" s="147"/>
      <c r="J235" s="147"/>
      <c r="K235" s="147"/>
      <c r="L235" s="147"/>
      <c r="M235" s="147"/>
    </row>
    <row r="236" spans="1:13" s="65" customFormat="1" ht="20.100000000000001" customHeight="1" x14ac:dyDescent="0.2">
      <c r="A236" s="74" t="s">
        <v>246</v>
      </c>
      <c r="G236" s="72"/>
      <c r="H236" s="147"/>
      <c r="I236" s="147"/>
      <c r="J236" s="147"/>
      <c r="K236" s="147"/>
      <c r="L236" s="147"/>
      <c r="M236" s="147"/>
    </row>
    <row r="237" spans="1:13" s="65" customFormat="1" ht="20.100000000000001" customHeight="1" x14ac:dyDescent="0.2">
      <c r="A237" s="74" t="s">
        <v>247</v>
      </c>
      <c r="G237" s="72"/>
      <c r="H237" s="147"/>
      <c r="I237" s="147"/>
      <c r="J237" s="147"/>
      <c r="K237" s="147"/>
      <c r="L237" s="147"/>
      <c r="M237" s="147"/>
    </row>
    <row r="238" spans="1:13" s="65" customFormat="1" ht="20.100000000000001" customHeight="1" x14ac:dyDescent="0.2">
      <c r="A238" s="74" t="s">
        <v>248</v>
      </c>
      <c r="G238" s="72"/>
      <c r="H238" s="147"/>
      <c r="I238" s="147"/>
      <c r="J238" s="147"/>
      <c r="K238" s="147"/>
      <c r="L238" s="147"/>
      <c r="M238" s="147"/>
    </row>
    <row r="239" spans="1:13" s="65" customFormat="1" ht="20.100000000000001" customHeight="1" x14ac:dyDescent="0.2">
      <c r="A239" s="74" t="s">
        <v>249</v>
      </c>
      <c r="G239" s="72"/>
      <c r="H239" s="147"/>
      <c r="I239" s="147"/>
      <c r="J239" s="147"/>
      <c r="K239" s="147"/>
      <c r="L239" s="147"/>
      <c r="M239" s="147"/>
    </row>
    <row r="240" spans="1:13" s="65" customFormat="1" ht="20.100000000000001" customHeight="1" x14ac:dyDescent="0.2">
      <c r="A240" s="74" t="s">
        <v>250</v>
      </c>
      <c r="G240" s="72"/>
      <c r="H240" s="147"/>
      <c r="I240" s="147"/>
      <c r="J240" s="147"/>
      <c r="K240" s="147"/>
      <c r="L240" s="147"/>
      <c r="M240" s="147"/>
    </row>
    <row r="241" spans="1:13" s="65" customFormat="1" ht="20.100000000000001" customHeight="1" x14ac:dyDescent="0.2">
      <c r="A241" s="74" t="s">
        <v>251</v>
      </c>
      <c r="G241" s="72"/>
      <c r="H241" s="147"/>
      <c r="I241" s="147"/>
      <c r="J241" s="147"/>
      <c r="K241" s="147"/>
      <c r="L241" s="147"/>
      <c r="M241" s="147"/>
    </row>
    <row r="242" spans="1:13" s="65" customFormat="1" ht="20.100000000000001" customHeight="1" x14ac:dyDescent="0.2">
      <c r="A242" s="74" t="s">
        <v>252</v>
      </c>
      <c r="G242" s="72"/>
      <c r="H242" s="147"/>
      <c r="I242" s="147"/>
      <c r="J242" s="147"/>
      <c r="K242" s="147"/>
      <c r="L242" s="147"/>
      <c r="M242" s="147"/>
    </row>
    <row r="243" spans="1:13" s="65" customFormat="1" ht="20.100000000000001" customHeight="1" x14ac:dyDescent="0.2">
      <c r="A243" s="74" t="s">
        <v>253</v>
      </c>
      <c r="G243" s="72"/>
      <c r="H243" s="147"/>
      <c r="I243" s="147"/>
      <c r="J243" s="147"/>
      <c r="K243" s="147"/>
      <c r="L243" s="147"/>
      <c r="M243" s="147"/>
    </row>
    <row r="244" spans="1:13" s="65" customFormat="1" ht="20.100000000000001" customHeight="1" x14ac:dyDescent="0.2">
      <c r="A244" s="74" t="s">
        <v>254</v>
      </c>
      <c r="G244" s="72"/>
      <c r="H244" s="147"/>
      <c r="I244" s="147"/>
      <c r="J244" s="147"/>
      <c r="K244" s="147"/>
      <c r="L244" s="147"/>
      <c r="M244" s="147"/>
    </row>
    <row r="245" spans="1:13" s="65" customFormat="1" ht="20.100000000000001" customHeight="1" x14ac:dyDescent="0.2">
      <c r="A245" s="74" t="s">
        <v>255</v>
      </c>
      <c r="G245" s="72"/>
      <c r="H245" s="147"/>
      <c r="I245" s="147"/>
      <c r="J245" s="147"/>
      <c r="K245" s="147"/>
      <c r="L245" s="147"/>
      <c r="M245" s="147"/>
    </row>
    <row r="246" spans="1:13" s="65" customFormat="1" ht="20.100000000000001" customHeight="1" x14ac:dyDescent="0.2">
      <c r="A246" s="74" t="s">
        <v>256</v>
      </c>
      <c r="G246" s="72"/>
      <c r="H246" s="147"/>
      <c r="I246" s="147"/>
      <c r="J246" s="147"/>
      <c r="K246" s="147"/>
      <c r="L246" s="147"/>
      <c r="M246" s="147"/>
    </row>
    <row r="247" spans="1:13" s="65" customFormat="1" ht="20.100000000000001" customHeight="1" x14ac:dyDescent="0.2">
      <c r="A247" s="74" t="s">
        <v>257</v>
      </c>
      <c r="G247" s="72"/>
      <c r="H247" s="147"/>
      <c r="I247" s="147"/>
      <c r="J247" s="147"/>
      <c r="K247" s="147"/>
      <c r="L247" s="147"/>
      <c r="M247" s="147"/>
    </row>
    <row r="248" spans="1:13" s="65" customFormat="1" x14ac:dyDescent="0.2">
      <c r="A248" s="74" t="s">
        <v>258</v>
      </c>
      <c r="G248" s="72"/>
      <c r="H248" s="147"/>
      <c r="I248" s="147"/>
      <c r="J248" s="147"/>
      <c r="K248" s="147"/>
      <c r="L248" s="147"/>
      <c r="M248" s="147"/>
    </row>
    <row r="249" spans="1:13" s="65" customFormat="1" x14ac:dyDescent="0.2">
      <c r="A249" s="74" t="s">
        <v>259</v>
      </c>
      <c r="G249" s="72"/>
      <c r="H249" s="147"/>
      <c r="I249" s="147"/>
      <c r="J249" s="147"/>
      <c r="K249" s="147"/>
      <c r="L249" s="147"/>
      <c r="M249" s="147"/>
    </row>
    <row r="250" spans="1:13" s="65" customFormat="1" x14ac:dyDescent="0.2">
      <c r="A250" s="74" t="s">
        <v>260</v>
      </c>
      <c r="G250" s="72"/>
      <c r="H250" s="147"/>
      <c r="I250" s="147"/>
      <c r="J250" s="147"/>
      <c r="K250" s="147"/>
      <c r="L250" s="147"/>
      <c r="M250" s="147"/>
    </row>
    <row r="251" spans="1:13" s="65" customFormat="1" x14ac:dyDescent="0.2">
      <c r="A251" s="74" t="s">
        <v>261</v>
      </c>
      <c r="G251" s="72"/>
      <c r="H251" s="147"/>
      <c r="I251" s="147"/>
      <c r="J251" s="147"/>
      <c r="K251" s="147"/>
      <c r="L251" s="147"/>
      <c r="M251" s="147"/>
    </row>
    <row r="252" spans="1:13" s="65" customFormat="1" x14ac:dyDescent="0.2">
      <c r="A252" s="74" t="s">
        <v>262</v>
      </c>
      <c r="G252" s="72"/>
      <c r="H252" s="147"/>
      <c r="I252" s="147"/>
      <c r="J252" s="147"/>
      <c r="K252" s="147"/>
      <c r="L252" s="147"/>
      <c r="M252" s="147"/>
    </row>
    <row r="253" spans="1:13" s="65" customFormat="1" x14ac:dyDescent="0.2">
      <c r="A253" s="74" t="s">
        <v>263</v>
      </c>
      <c r="G253" s="72"/>
      <c r="H253" s="147"/>
      <c r="I253" s="147"/>
      <c r="J253" s="147"/>
      <c r="K253" s="147"/>
      <c r="L253" s="147"/>
      <c r="M253" s="147"/>
    </row>
    <row r="254" spans="1:13" s="65" customFormat="1" x14ac:dyDescent="0.2">
      <c r="A254" s="74" t="s">
        <v>264</v>
      </c>
      <c r="G254" s="72"/>
      <c r="H254" s="147"/>
      <c r="I254" s="147"/>
      <c r="J254" s="147"/>
      <c r="K254" s="147"/>
      <c r="L254" s="147"/>
      <c r="M254" s="147"/>
    </row>
    <row r="255" spans="1:13" s="65" customFormat="1" x14ac:dyDescent="0.2">
      <c r="A255" s="74" t="s">
        <v>265</v>
      </c>
      <c r="G255" s="72"/>
      <c r="H255" s="147"/>
      <c r="I255" s="147"/>
      <c r="J255" s="147"/>
      <c r="K255" s="147"/>
      <c r="L255" s="147"/>
      <c r="M255" s="147"/>
    </row>
    <row r="256" spans="1:13" s="65" customFormat="1" x14ac:dyDescent="0.2">
      <c r="A256" s="74" t="s">
        <v>266</v>
      </c>
      <c r="G256" s="72"/>
      <c r="H256" s="147"/>
      <c r="I256" s="147"/>
      <c r="J256" s="147"/>
      <c r="K256" s="147"/>
      <c r="L256" s="147"/>
      <c r="M256" s="147"/>
    </row>
    <row r="257" spans="1:13" s="65" customFormat="1" x14ac:dyDescent="0.2">
      <c r="A257" s="74" t="s">
        <v>267</v>
      </c>
      <c r="G257" s="72"/>
      <c r="H257" s="147"/>
      <c r="I257" s="147"/>
      <c r="J257" s="147"/>
      <c r="K257" s="147"/>
      <c r="L257" s="147"/>
      <c r="M257" s="147"/>
    </row>
    <row r="258" spans="1:13" s="65" customFormat="1" x14ac:dyDescent="0.2">
      <c r="A258" s="74" t="s">
        <v>268</v>
      </c>
      <c r="G258" s="72"/>
      <c r="H258" s="147"/>
      <c r="I258" s="147"/>
      <c r="J258" s="147"/>
      <c r="K258" s="147"/>
      <c r="L258" s="147"/>
      <c r="M258" s="147"/>
    </row>
    <row r="259" spans="1:13" s="65" customFormat="1" x14ac:dyDescent="0.2">
      <c r="A259" s="74" t="s">
        <v>269</v>
      </c>
      <c r="G259" s="72"/>
      <c r="H259" s="147"/>
      <c r="I259" s="147"/>
      <c r="J259" s="147"/>
      <c r="K259" s="147"/>
      <c r="L259" s="147"/>
      <c r="M259" s="147"/>
    </row>
    <row r="260" spans="1:13" s="65" customFormat="1" x14ac:dyDescent="0.2">
      <c r="A260" s="74" t="s">
        <v>270</v>
      </c>
      <c r="G260" s="72"/>
      <c r="H260" s="147"/>
      <c r="I260" s="147"/>
      <c r="J260" s="147"/>
      <c r="K260" s="147"/>
      <c r="L260" s="147"/>
      <c r="M260" s="147"/>
    </row>
    <row r="261" spans="1:13" s="65" customFormat="1" x14ac:dyDescent="0.2">
      <c r="A261" s="74" t="s">
        <v>271</v>
      </c>
      <c r="G261" s="72"/>
      <c r="H261" s="147"/>
      <c r="I261" s="147"/>
      <c r="J261" s="147"/>
      <c r="K261" s="147"/>
      <c r="L261" s="147"/>
      <c r="M261" s="147"/>
    </row>
    <row r="262" spans="1:13" s="65" customFormat="1" x14ac:dyDescent="0.2">
      <c r="A262" s="74" t="s">
        <v>272</v>
      </c>
      <c r="G262" s="72"/>
      <c r="H262" s="147"/>
      <c r="I262" s="147"/>
      <c r="J262" s="147"/>
      <c r="K262" s="147"/>
      <c r="L262" s="147"/>
      <c r="M262" s="147"/>
    </row>
    <row r="263" spans="1:13" s="65" customFormat="1" x14ac:dyDescent="0.2">
      <c r="A263" s="74" t="s">
        <v>273</v>
      </c>
      <c r="G263" s="72"/>
      <c r="H263" s="147"/>
      <c r="I263" s="147"/>
      <c r="J263" s="147"/>
      <c r="K263" s="147"/>
      <c r="L263" s="147"/>
      <c r="M263" s="147"/>
    </row>
    <row r="264" spans="1:13" s="65" customFormat="1" x14ac:dyDescent="0.2">
      <c r="A264" s="74" t="s">
        <v>274</v>
      </c>
      <c r="G264" s="72"/>
      <c r="H264" s="147"/>
      <c r="I264" s="147"/>
      <c r="J264" s="147"/>
      <c r="K264" s="147"/>
      <c r="L264" s="147"/>
      <c r="M264" s="147"/>
    </row>
    <row r="265" spans="1:13" s="65" customFormat="1" x14ac:dyDescent="0.2">
      <c r="A265" s="74" t="s">
        <v>275</v>
      </c>
      <c r="G265" s="72"/>
      <c r="H265" s="147"/>
      <c r="I265" s="147"/>
      <c r="J265" s="147"/>
      <c r="K265" s="147"/>
      <c r="L265" s="147"/>
      <c r="M265" s="147"/>
    </row>
    <row r="266" spans="1:13" s="65" customFormat="1" x14ac:dyDescent="0.2">
      <c r="A266" s="74" t="s">
        <v>276</v>
      </c>
      <c r="G266" s="72"/>
      <c r="H266" s="147"/>
      <c r="I266" s="147"/>
      <c r="J266" s="147"/>
      <c r="K266" s="147"/>
      <c r="L266" s="147"/>
      <c r="M266" s="147"/>
    </row>
    <row r="267" spans="1:13" s="65" customFormat="1" x14ac:dyDescent="0.2">
      <c r="A267" s="74" t="s">
        <v>277</v>
      </c>
      <c r="G267" s="72"/>
      <c r="H267" s="147"/>
      <c r="I267" s="147"/>
      <c r="J267" s="147"/>
      <c r="K267" s="147"/>
      <c r="L267" s="147"/>
      <c r="M267" s="147"/>
    </row>
    <row r="268" spans="1:13" s="65" customFormat="1" x14ac:dyDescent="0.2">
      <c r="A268" s="74" t="s">
        <v>278</v>
      </c>
      <c r="G268" s="72"/>
      <c r="H268" s="147"/>
      <c r="I268" s="147"/>
      <c r="J268" s="147"/>
      <c r="K268" s="147"/>
      <c r="L268" s="147"/>
      <c r="M268" s="147"/>
    </row>
    <row r="269" spans="1:13" s="65" customFormat="1" x14ac:dyDescent="0.2">
      <c r="A269" s="74" t="s">
        <v>279</v>
      </c>
      <c r="G269" s="72"/>
      <c r="H269" s="147"/>
      <c r="I269" s="147"/>
      <c r="J269" s="147"/>
      <c r="K269" s="147"/>
      <c r="L269" s="147"/>
      <c r="M269" s="147"/>
    </row>
    <row r="270" spans="1:13" s="65" customFormat="1" x14ac:dyDescent="0.2">
      <c r="A270" s="74" t="s">
        <v>280</v>
      </c>
      <c r="G270" s="72"/>
      <c r="H270" s="147"/>
      <c r="I270" s="147"/>
      <c r="J270" s="147"/>
      <c r="K270" s="147"/>
      <c r="L270" s="147"/>
      <c r="M270" s="147"/>
    </row>
    <row r="271" spans="1:13" s="65" customFormat="1" x14ac:dyDescent="0.2">
      <c r="A271" s="73"/>
      <c r="G271" s="72"/>
      <c r="H271" s="147"/>
      <c r="I271" s="147"/>
      <c r="J271" s="147"/>
      <c r="K271" s="147"/>
      <c r="L271" s="147"/>
      <c r="M271" s="147"/>
    </row>
    <row r="272" spans="1:13" s="65" customFormat="1" x14ac:dyDescent="0.25">
      <c r="A272" s="75"/>
      <c r="G272" s="72"/>
      <c r="H272" s="147"/>
      <c r="I272" s="147"/>
      <c r="J272" s="147"/>
      <c r="K272" s="147"/>
      <c r="L272" s="147"/>
      <c r="M272" s="147"/>
    </row>
    <row r="273" spans="1:13" s="65" customFormat="1" x14ac:dyDescent="0.25">
      <c r="A273" s="75"/>
      <c r="G273" s="72"/>
      <c r="H273" s="147"/>
      <c r="I273" s="147"/>
      <c r="J273" s="147"/>
      <c r="K273" s="147"/>
      <c r="L273" s="147"/>
      <c r="M273" s="147"/>
    </row>
    <row r="274" spans="1:13" s="10" customFormat="1" x14ac:dyDescent="0.25">
      <c r="A274" s="76"/>
      <c r="G274" s="77"/>
      <c r="H274" s="148"/>
      <c r="I274" s="148"/>
      <c r="J274" s="148"/>
      <c r="K274" s="148"/>
      <c r="L274" s="148"/>
      <c r="M274" s="148"/>
    </row>
    <row r="275" spans="1:13" s="10" customFormat="1" x14ac:dyDescent="0.25">
      <c r="A275" s="76"/>
      <c r="G275" s="77"/>
      <c r="H275" s="148"/>
      <c r="I275" s="148"/>
      <c r="J275" s="148"/>
      <c r="K275" s="148"/>
      <c r="L275" s="148"/>
      <c r="M275" s="148"/>
    </row>
    <row r="276" spans="1:13" s="10" customFormat="1" x14ac:dyDescent="0.25">
      <c r="A276" s="76"/>
      <c r="G276" s="77"/>
      <c r="H276" s="148"/>
      <c r="I276" s="148"/>
      <c r="J276" s="148"/>
      <c r="K276" s="148"/>
      <c r="L276" s="148"/>
      <c r="M276" s="148"/>
    </row>
    <row r="277" spans="1:13" s="10" customFormat="1" x14ac:dyDescent="0.25">
      <c r="A277" s="76"/>
      <c r="G277" s="77"/>
      <c r="H277" s="148"/>
      <c r="I277" s="148"/>
      <c r="J277" s="148"/>
      <c r="K277" s="148"/>
      <c r="L277" s="148"/>
      <c r="M277" s="148"/>
    </row>
    <row r="278" spans="1:13" s="10" customFormat="1" x14ac:dyDescent="0.25">
      <c r="A278" s="76"/>
      <c r="G278" s="77"/>
      <c r="H278" s="148"/>
      <c r="I278" s="148"/>
      <c r="J278" s="148"/>
      <c r="K278" s="148"/>
      <c r="L278" s="148"/>
      <c r="M278" s="148"/>
    </row>
    <row r="279" spans="1:13" s="10" customFormat="1" x14ac:dyDescent="0.25">
      <c r="A279" s="76"/>
      <c r="G279" s="77"/>
      <c r="H279" s="148"/>
      <c r="I279" s="148"/>
      <c r="J279" s="148"/>
      <c r="K279" s="148"/>
      <c r="L279" s="148"/>
      <c r="M279" s="148"/>
    </row>
    <row r="280" spans="1:13" s="10" customFormat="1" x14ac:dyDescent="0.25">
      <c r="A280" s="76"/>
      <c r="G280" s="77"/>
      <c r="H280" s="148"/>
      <c r="I280" s="148"/>
      <c r="J280" s="148"/>
      <c r="K280" s="148"/>
      <c r="L280" s="148"/>
      <c r="M280" s="148"/>
    </row>
    <row r="281" spans="1:13" s="10" customFormat="1" x14ac:dyDescent="0.25">
      <c r="A281" s="76"/>
      <c r="G281" s="77"/>
      <c r="H281" s="148"/>
      <c r="I281" s="148"/>
      <c r="J281" s="148"/>
      <c r="K281" s="148"/>
      <c r="L281" s="148"/>
      <c r="M281" s="148"/>
    </row>
    <row r="282" spans="1:13" s="10" customFormat="1" x14ac:dyDescent="0.25">
      <c r="A282" s="76"/>
      <c r="G282" s="77"/>
      <c r="H282" s="148"/>
      <c r="I282" s="148"/>
      <c r="J282" s="148"/>
      <c r="K282" s="148"/>
      <c r="L282" s="148"/>
      <c r="M282" s="148"/>
    </row>
    <row r="283" spans="1:13" s="10" customFormat="1" x14ac:dyDescent="0.25">
      <c r="A283" s="76"/>
      <c r="G283" s="77"/>
      <c r="H283" s="148"/>
      <c r="I283" s="148"/>
      <c r="J283" s="148"/>
      <c r="K283" s="148"/>
      <c r="L283" s="148"/>
      <c r="M283" s="148"/>
    </row>
    <row r="284" spans="1:13" s="10" customFormat="1" x14ac:dyDescent="0.25">
      <c r="A284" s="76"/>
      <c r="G284" s="77"/>
      <c r="H284" s="148"/>
      <c r="I284" s="148"/>
      <c r="J284" s="148"/>
      <c r="K284" s="148"/>
      <c r="L284" s="148"/>
      <c r="M284" s="148"/>
    </row>
    <row r="285" spans="1:13" s="10" customFormat="1" x14ac:dyDescent="0.25">
      <c r="A285" s="76"/>
      <c r="G285" s="77"/>
      <c r="H285" s="148"/>
      <c r="I285" s="148"/>
      <c r="J285" s="148"/>
      <c r="K285" s="148"/>
      <c r="L285" s="148"/>
      <c r="M285" s="148"/>
    </row>
    <row r="286" spans="1:13" s="10" customFormat="1" x14ac:dyDescent="0.25">
      <c r="A286" s="76"/>
      <c r="G286" s="77"/>
      <c r="H286" s="148"/>
      <c r="I286" s="148"/>
      <c r="J286" s="148"/>
      <c r="K286" s="148"/>
      <c r="L286" s="148"/>
      <c r="M286" s="148"/>
    </row>
    <row r="287" spans="1:13" s="10" customFormat="1" x14ac:dyDescent="0.25">
      <c r="A287" s="76"/>
      <c r="G287" s="77"/>
      <c r="H287" s="148"/>
      <c r="I287" s="148"/>
      <c r="J287" s="148"/>
      <c r="K287" s="148"/>
      <c r="L287" s="148"/>
      <c r="M287" s="148"/>
    </row>
    <row r="288" spans="1:13" s="10" customFormat="1" x14ac:dyDescent="0.25">
      <c r="A288" s="76"/>
      <c r="G288" s="77"/>
      <c r="H288" s="148"/>
      <c r="I288" s="148"/>
      <c r="J288" s="148"/>
      <c r="K288" s="148"/>
      <c r="L288" s="148"/>
      <c r="M288" s="148"/>
    </row>
    <row r="289" spans="1:13" s="10" customFormat="1" x14ac:dyDescent="0.25">
      <c r="A289" s="76"/>
      <c r="G289" s="77"/>
      <c r="H289" s="148"/>
      <c r="I289" s="148"/>
      <c r="J289" s="148"/>
      <c r="K289" s="148"/>
      <c r="L289" s="148"/>
      <c r="M289" s="148"/>
    </row>
    <row r="290" spans="1:13" s="10" customFormat="1" x14ac:dyDescent="0.25">
      <c r="A290" s="76"/>
      <c r="G290" s="77"/>
      <c r="H290" s="148"/>
      <c r="I290" s="148"/>
      <c r="J290" s="148"/>
      <c r="K290" s="148"/>
      <c r="L290" s="148"/>
      <c r="M290" s="148"/>
    </row>
    <row r="291" spans="1:13" s="10" customFormat="1" x14ac:dyDescent="0.25">
      <c r="A291" s="76"/>
      <c r="G291" s="77"/>
      <c r="H291" s="148"/>
      <c r="I291" s="148"/>
      <c r="J291" s="148"/>
      <c r="K291" s="148"/>
      <c r="L291" s="148"/>
      <c r="M291" s="148"/>
    </row>
    <row r="292" spans="1:13" s="10" customFormat="1" x14ac:dyDescent="0.25">
      <c r="A292" s="76"/>
      <c r="G292" s="77"/>
      <c r="H292" s="148"/>
      <c r="I292" s="148"/>
      <c r="J292" s="148"/>
      <c r="K292" s="148"/>
      <c r="L292" s="148"/>
      <c r="M292" s="148"/>
    </row>
    <row r="293" spans="1:13" s="10" customFormat="1" x14ac:dyDescent="0.25">
      <c r="A293" s="76"/>
      <c r="G293" s="77"/>
      <c r="H293" s="148"/>
      <c r="I293" s="148"/>
      <c r="J293" s="148"/>
      <c r="K293" s="148"/>
      <c r="L293" s="148"/>
      <c r="M293" s="148"/>
    </row>
    <row r="294" spans="1:13" s="10" customFormat="1" x14ac:dyDescent="0.25">
      <c r="A294" s="76"/>
      <c r="G294" s="77"/>
      <c r="H294" s="148"/>
      <c r="I294" s="148"/>
      <c r="J294" s="148"/>
      <c r="K294" s="148"/>
      <c r="L294" s="148"/>
      <c r="M294" s="148"/>
    </row>
    <row r="295" spans="1:13" s="10" customFormat="1" x14ac:dyDescent="0.25">
      <c r="A295" s="76"/>
      <c r="G295" s="77"/>
      <c r="H295" s="148"/>
      <c r="I295" s="148"/>
      <c r="J295" s="148"/>
      <c r="K295" s="148"/>
      <c r="L295" s="148"/>
      <c r="M295" s="148"/>
    </row>
    <row r="296" spans="1:13" s="10" customFormat="1" x14ac:dyDescent="0.25">
      <c r="A296" s="76"/>
      <c r="G296" s="77"/>
      <c r="H296" s="148"/>
      <c r="I296" s="148"/>
      <c r="J296" s="148"/>
      <c r="K296" s="148"/>
      <c r="L296" s="148"/>
      <c r="M296" s="148"/>
    </row>
    <row r="297" spans="1:13" s="10" customFormat="1" x14ac:dyDescent="0.25">
      <c r="A297" s="76"/>
      <c r="G297" s="77"/>
      <c r="H297" s="148"/>
      <c r="I297" s="148"/>
      <c r="J297" s="148"/>
      <c r="K297" s="148"/>
      <c r="L297" s="148"/>
      <c r="M297" s="148"/>
    </row>
    <row r="298" spans="1:13" s="10" customFormat="1" x14ac:dyDescent="0.25">
      <c r="A298" s="76"/>
      <c r="G298" s="77"/>
      <c r="H298" s="148"/>
      <c r="I298" s="148"/>
      <c r="J298" s="148"/>
      <c r="K298" s="148"/>
      <c r="L298" s="148"/>
      <c r="M298" s="148"/>
    </row>
    <row r="299" spans="1:13" s="10" customFormat="1" x14ac:dyDescent="0.25">
      <c r="A299" s="76"/>
      <c r="G299" s="77"/>
      <c r="H299" s="148"/>
      <c r="I299" s="148"/>
      <c r="J299" s="148"/>
      <c r="K299" s="148"/>
      <c r="L299" s="148"/>
      <c r="M299" s="148"/>
    </row>
    <row r="300" spans="1:13" s="10" customFormat="1" x14ac:dyDescent="0.25">
      <c r="A300" s="76"/>
      <c r="G300" s="77"/>
      <c r="H300" s="148"/>
      <c r="I300" s="148"/>
      <c r="J300" s="148"/>
      <c r="K300" s="148"/>
      <c r="L300" s="148"/>
      <c r="M300" s="148"/>
    </row>
    <row r="301" spans="1:13" s="10" customFormat="1" x14ac:dyDescent="0.25">
      <c r="A301" s="76"/>
      <c r="G301" s="77"/>
      <c r="H301" s="148"/>
      <c r="I301" s="148"/>
      <c r="J301" s="148"/>
      <c r="K301" s="148"/>
      <c r="L301" s="148"/>
      <c r="M301" s="148"/>
    </row>
    <row r="302" spans="1:13" s="10" customFormat="1" x14ac:dyDescent="0.25">
      <c r="A302" s="76"/>
      <c r="G302" s="77"/>
      <c r="H302" s="148"/>
      <c r="I302" s="148"/>
      <c r="J302" s="148"/>
      <c r="K302" s="148"/>
      <c r="L302" s="148"/>
      <c r="M302" s="148"/>
    </row>
    <row r="303" spans="1:13" s="10" customFormat="1" x14ac:dyDescent="0.25">
      <c r="A303" s="76"/>
      <c r="G303" s="77"/>
      <c r="H303" s="148"/>
      <c r="I303" s="148"/>
      <c r="J303" s="148"/>
      <c r="K303" s="148"/>
      <c r="L303" s="148"/>
      <c r="M303" s="148"/>
    </row>
    <row r="304" spans="1:13" s="10" customFormat="1" x14ac:dyDescent="0.25">
      <c r="A304" s="76"/>
      <c r="G304" s="77"/>
      <c r="H304" s="148"/>
      <c r="I304" s="148"/>
      <c r="J304" s="148"/>
      <c r="K304" s="148"/>
      <c r="L304" s="148"/>
      <c r="M304" s="148"/>
    </row>
    <row r="305" spans="1:13" s="10" customFormat="1" x14ac:dyDescent="0.25">
      <c r="A305" s="76"/>
      <c r="G305" s="77"/>
      <c r="H305" s="148"/>
      <c r="I305" s="148"/>
      <c r="J305" s="148"/>
      <c r="K305" s="148"/>
      <c r="L305" s="148"/>
      <c r="M305" s="148"/>
    </row>
    <row r="306" spans="1:13" s="10" customFormat="1" x14ac:dyDescent="0.25">
      <c r="A306" s="76"/>
      <c r="G306" s="77"/>
      <c r="H306" s="148"/>
      <c r="I306" s="148"/>
      <c r="J306" s="148"/>
      <c r="K306" s="148"/>
      <c r="L306" s="148"/>
      <c r="M306" s="148"/>
    </row>
    <row r="307" spans="1:13" s="10" customFormat="1" x14ac:dyDescent="0.25">
      <c r="A307" s="76"/>
      <c r="G307" s="77"/>
      <c r="H307" s="148"/>
      <c r="I307" s="148"/>
      <c r="J307" s="148"/>
      <c r="K307" s="148"/>
      <c r="L307" s="148"/>
      <c r="M307" s="148"/>
    </row>
    <row r="308" spans="1:13" s="10" customFormat="1" x14ac:dyDescent="0.25">
      <c r="A308" s="76"/>
      <c r="G308" s="77"/>
      <c r="H308" s="148"/>
      <c r="I308" s="148"/>
      <c r="J308" s="148"/>
      <c r="K308" s="148"/>
      <c r="L308" s="148"/>
      <c r="M308" s="148"/>
    </row>
    <row r="309" spans="1:13" s="10" customFormat="1" x14ac:dyDescent="0.25">
      <c r="A309" s="76"/>
      <c r="G309" s="77"/>
      <c r="H309" s="148"/>
      <c r="I309" s="148"/>
      <c r="J309" s="148"/>
      <c r="K309" s="148"/>
      <c r="L309" s="148"/>
      <c r="M309" s="148"/>
    </row>
    <row r="310" spans="1:13" s="10" customFormat="1" x14ac:dyDescent="0.25">
      <c r="A310" s="76"/>
      <c r="G310" s="77"/>
      <c r="H310" s="148"/>
      <c r="I310" s="148"/>
      <c r="J310" s="148"/>
      <c r="K310" s="148"/>
      <c r="L310" s="148"/>
      <c r="M310" s="148"/>
    </row>
    <row r="311" spans="1:13" s="10" customFormat="1" x14ac:dyDescent="0.25">
      <c r="A311" s="76"/>
      <c r="G311" s="77"/>
      <c r="H311" s="148"/>
      <c r="I311" s="148"/>
      <c r="J311" s="148"/>
      <c r="K311" s="148"/>
      <c r="L311" s="148"/>
      <c r="M311" s="148"/>
    </row>
    <row r="312" spans="1:13" s="10" customFormat="1" x14ac:dyDescent="0.25">
      <c r="A312" s="76"/>
      <c r="G312" s="77"/>
      <c r="H312" s="148"/>
      <c r="I312" s="148"/>
      <c r="J312" s="148"/>
      <c r="K312" s="148"/>
      <c r="L312" s="148"/>
      <c r="M312" s="148"/>
    </row>
    <row r="313" spans="1:13" s="10" customFormat="1" x14ac:dyDescent="0.25">
      <c r="A313" s="76"/>
      <c r="G313" s="77"/>
      <c r="H313" s="148"/>
      <c r="I313" s="148"/>
      <c r="J313" s="148"/>
      <c r="K313" s="148"/>
      <c r="L313" s="148"/>
      <c r="M313" s="148"/>
    </row>
    <row r="314" spans="1:13" s="10" customFormat="1" x14ac:dyDescent="0.25">
      <c r="A314" s="76"/>
      <c r="G314" s="77"/>
      <c r="H314" s="148"/>
      <c r="I314" s="148"/>
      <c r="J314" s="148"/>
      <c r="K314" s="148"/>
      <c r="L314" s="148"/>
      <c r="M314" s="148"/>
    </row>
    <row r="315" spans="1:13" s="10" customFormat="1" x14ac:dyDescent="0.25">
      <c r="A315" s="76"/>
      <c r="G315" s="77"/>
      <c r="H315" s="148"/>
      <c r="I315" s="148"/>
      <c r="J315" s="148"/>
      <c r="K315" s="148"/>
      <c r="L315" s="148"/>
      <c r="M315" s="148"/>
    </row>
    <row r="316" spans="1:13" s="10" customFormat="1" x14ac:dyDescent="0.25">
      <c r="A316" s="76"/>
      <c r="G316" s="77"/>
      <c r="H316" s="148"/>
      <c r="I316" s="148"/>
      <c r="J316" s="148"/>
      <c r="K316" s="148"/>
      <c r="L316" s="148"/>
      <c r="M316" s="148"/>
    </row>
    <row r="317" spans="1:13" s="10" customFormat="1" x14ac:dyDescent="0.25">
      <c r="A317" s="76"/>
      <c r="G317" s="77"/>
      <c r="H317" s="148"/>
      <c r="I317" s="148"/>
      <c r="J317" s="148"/>
      <c r="K317" s="148"/>
      <c r="L317" s="148"/>
      <c r="M317" s="148"/>
    </row>
    <row r="318" spans="1:13" s="10" customFormat="1" x14ac:dyDescent="0.25">
      <c r="A318" s="76"/>
      <c r="G318" s="77"/>
      <c r="H318" s="148"/>
      <c r="I318" s="148"/>
      <c r="J318" s="148"/>
      <c r="K318" s="148"/>
      <c r="L318" s="148"/>
      <c r="M318" s="148"/>
    </row>
    <row r="319" spans="1:13" s="10" customFormat="1" x14ac:dyDescent="0.25">
      <c r="A319" s="76"/>
      <c r="G319" s="77"/>
      <c r="H319" s="148"/>
      <c r="I319" s="148"/>
      <c r="J319" s="148"/>
      <c r="K319" s="148"/>
      <c r="L319" s="148"/>
      <c r="M319" s="148"/>
    </row>
    <row r="320" spans="1:13" s="10" customFormat="1" x14ac:dyDescent="0.25">
      <c r="A320" s="76"/>
      <c r="G320" s="77"/>
      <c r="H320" s="148"/>
      <c r="I320" s="148"/>
      <c r="J320" s="148"/>
      <c r="K320" s="148"/>
      <c r="L320" s="148"/>
      <c r="M320" s="148"/>
    </row>
    <row r="321" spans="1:13" s="10" customFormat="1" x14ac:dyDescent="0.25">
      <c r="A321" s="76"/>
      <c r="G321" s="77"/>
      <c r="H321" s="148"/>
      <c r="I321" s="148"/>
      <c r="J321" s="148"/>
      <c r="K321" s="148"/>
      <c r="L321" s="148"/>
      <c r="M321" s="148"/>
    </row>
    <row r="322" spans="1:13" s="10" customFormat="1" x14ac:dyDescent="0.25">
      <c r="A322" s="76"/>
      <c r="G322" s="77"/>
      <c r="H322" s="148"/>
      <c r="I322" s="148"/>
      <c r="J322" s="148"/>
      <c r="K322" s="148"/>
      <c r="L322" s="148"/>
      <c r="M322" s="148"/>
    </row>
    <row r="323" spans="1:13" s="10" customFormat="1" x14ac:dyDescent="0.25">
      <c r="A323" s="76"/>
      <c r="G323" s="77"/>
      <c r="H323" s="148"/>
      <c r="I323" s="148"/>
      <c r="J323" s="148"/>
      <c r="K323" s="148"/>
      <c r="L323" s="148"/>
      <c r="M323" s="148"/>
    </row>
    <row r="324" spans="1:13" s="10" customFormat="1" x14ac:dyDescent="0.25">
      <c r="A324" s="76"/>
      <c r="G324" s="77"/>
      <c r="H324" s="148"/>
      <c r="I324" s="148"/>
      <c r="J324" s="148"/>
      <c r="K324" s="148"/>
      <c r="L324" s="148"/>
      <c r="M324" s="148"/>
    </row>
    <row r="325" spans="1:13" s="10" customFormat="1" x14ac:dyDescent="0.25">
      <c r="A325" s="76"/>
      <c r="G325" s="77"/>
      <c r="H325" s="148"/>
      <c r="I325" s="148"/>
      <c r="J325" s="148"/>
      <c r="K325" s="148"/>
      <c r="L325" s="148"/>
      <c r="M325" s="148"/>
    </row>
    <row r="326" spans="1:13" s="10" customFormat="1" x14ac:dyDescent="0.25">
      <c r="A326" s="76"/>
      <c r="G326" s="77"/>
      <c r="H326" s="148"/>
      <c r="I326" s="148"/>
      <c r="J326" s="148"/>
      <c r="K326" s="148"/>
      <c r="L326" s="148"/>
      <c r="M326" s="148"/>
    </row>
    <row r="327" spans="1:13" s="10" customFormat="1" x14ac:dyDescent="0.25">
      <c r="A327" s="76"/>
      <c r="G327" s="77"/>
      <c r="H327" s="148"/>
      <c r="I327" s="148"/>
      <c r="J327" s="148"/>
      <c r="K327" s="148"/>
      <c r="L327" s="148"/>
      <c r="M327" s="148"/>
    </row>
    <row r="328" spans="1:13" s="10" customFormat="1" x14ac:dyDescent="0.25">
      <c r="A328" s="76"/>
      <c r="G328" s="77"/>
      <c r="H328" s="148"/>
      <c r="I328" s="148"/>
      <c r="J328" s="148"/>
      <c r="K328" s="148"/>
      <c r="L328" s="148"/>
      <c r="M328" s="148"/>
    </row>
    <row r="329" spans="1:13" s="10" customFormat="1" x14ac:dyDescent="0.25">
      <c r="A329" s="76"/>
      <c r="G329" s="77"/>
      <c r="H329" s="148"/>
      <c r="I329" s="148"/>
      <c r="J329" s="148"/>
      <c r="K329" s="148"/>
      <c r="L329" s="148"/>
      <c r="M329" s="148"/>
    </row>
    <row r="330" spans="1:13" s="10" customFormat="1" x14ac:dyDescent="0.25">
      <c r="A330" s="76"/>
      <c r="G330" s="77"/>
      <c r="H330" s="148"/>
      <c r="I330" s="148"/>
      <c r="J330" s="148"/>
      <c r="K330" s="148"/>
      <c r="L330" s="148"/>
      <c r="M330" s="148"/>
    </row>
    <row r="331" spans="1:13" s="10" customFormat="1" x14ac:dyDescent="0.25">
      <c r="A331" s="76"/>
      <c r="G331" s="77"/>
      <c r="H331" s="148"/>
      <c r="I331" s="148"/>
      <c r="J331" s="148"/>
      <c r="K331" s="148"/>
      <c r="L331" s="148"/>
      <c r="M331" s="148"/>
    </row>
    <row r="332" spans="1:13" s="10" customFormat="1" x14ac:dyDescent="0.25">
      <c r="A332" s="76"/>
      <c r="G332" s="77"/>
      <c r="H332" s="148"/>
      <c r="I332" s="148"/>
      <c r="J332" s="148"/>
      <c r="K332" s="148"/>
      <c r="L332" s="148"/>
      <c r="M332" s="148"/>
    </row>
    <row r="333" spans="1:13" s="10" customFormat="1" x14ac:dyDescent="0.25">
      <c r="A333" s="76"/>
      <c r="G333" s="77"/>
      <c r="H333" s="148"/>
      <c r="I333" s="148"/>
      <c r="J333" s="148"/>
      <c r="K333" s="148"/>
      <c r="L333" s="148"/>
      <c r="M333" s="148"/>
    </row>
    <row r="334" spans="1:13" s="10" customFormat="1" x14ac:dyDescent="0.25">
      <c r="A334" s="76"/>
      <c r="G334" s="77"/>
      <c r="H334" s="148"/>
      <c r="I334" s="148"/>
      <c r="J334" s="148"/>
      <c r="K334" s="148"/>
      <c r="L334" s="148"/>
      <c r="M334" s="148"/>
    </row>
    <row r="335" spans="1:13" s="10" customFormat="1" x14ac:dyDescent="0.25">
      <c r="A335" s="76"/>
      <c r="G335" s="77"/>
      <c r="H335" s="148"/>
      <c r="I335" s="148"/>
      <c r="J335" s="148"/>
      <c r="K335" s="148"/>
      <c r="L335" s="148"/>
      <c r="M335" s="148"/>
    </row>
    <row r="336" spans="1:13" s="10" customFormat="1" x14ac:dyDescent="0.25">
      <c r="A336" s="76"/>
      <c r="G336" s="77"/>
      <c r="H336" s="148"/>
      <c r="I336" s="148"/>
      <c r="J336" s="148"/>
      <c r="K336" s="148"/>
      <c r="L336" s="148"/>
      <c r="M336" s="148"/>
    </row>
    <row r="337" spans="1:13" s="10" customFormat="1" x14ac:dyDescent="0.25">
      <c r="A337" s="76"/>
      <c r="G337" s="77"/>
      <c r="H337" s="148"/>
      <c r="I337" s="148"/>
      <c r="J337" s="148"/>
      <c r="K337" s="148"/>
      <c r="L337" s="148"/>
      <c r="M337" s="148"/>
    </row>
    <row r="338" spans="1:13" s="10" customFormat="1" x14ac:dyDescent="0.25">
      <c r="A338" s="76"/>
      <c r="G338" s="77"/>
      <c r="H338" s="148"/>
      <c r="I338" s="148"/>
      <c r="J338" s="148"/>
      <c r="K338" s="148"/>
      <c r="L338" s="148"/>
      <c r="M338" s="148"/>
    </row>
    <row r="339" spans="1:13" s="10" customFormat="1" x14ac:dyDescent="0.25">
      <c r="A339" s="76"/>
      <c r="G339" s="77"/>
      <c r="H339" s="148"/>
      <c r="I339" s="148"/>
      <c r="J339" s="148"/>
      <c r="K339" s="148"/>
      <c r="L339" s="148"/>
      <c r="M339" s="148"/>
    </row>
    <row r="340" spans="1:13" s="10" customFormat="1" x14ac:dyDescent="0.25">
      <c r="A340" s="76"/>
      <c r="G340" s="77"/>
      <c r="H340" s="148"/>
      <c r="I340" s="148"/>
      <c r="J340" s="148"/>
      <c r="K340" s="148"/>
      <c r="L340" s="148"/>
      <c r="M340" s="148"/>
    </row>
    <row r="341" spans="1:13" s="10" customFormat="1" x14ac:dyDescent="0.25">
      <c r="A341" s="76"/>
      <c r="G341" s="77"/>
      <c r="H341" s="148"/>
      <c r="I341" s="148"/>
      <c r="J341" s="148"/>
      <c r="K341" s="148"/>
      <c r="L341" s="148"/>
      <c r="M341" s="148"/>
    </row>
    <row r="342" spans="1:13" s="10" customFormat="1" x14ac:dyDescent="0.25">
      <c r="A342" s="76"/>
      <c r="G342" s="77"/>
      <c r="H342" s="148"/>
      <c r="I342" s="148"/>
      <c r="J342" s="148"/>
      <c r="K342" s="148"/>
      <c r="L342" s="148"/>
      <c r="M342" s="148"/>
    </row>
    <row r="343" spans="1:13" s="10" customFormat="1" x14ac:dyDescent="0.25">
      <c r="A343" s="76"/>
      <c r="G343" s="77"/>
      <c r="H343" s="148"/>
      <c r="I343" s="148"/>
      <c r="J343" s="148"/>
      <c r="K343" s="148"/>
      <c r="L343" s="148"/>
      <c r="M343" s="148"/>
    </row>
    <row r="344" spans="1:13" s="10" customFormat="1" x14ac:dyDescent="0.25">
      <c r="A344" s="76"/>
      <c r="G344" s="77"/>
      <c r="H344" s="148"/>
      <c r="I344" s="148"/>
      <c r="J344" s="148"/>
      <c r="K344" s="148"/>
      <c r="L344" s="148"/>
      <c r="M344" s="148"/>
    </row>
    <row r="345" spans="1:13" s="10" customFormat="1" x14ac:dyDescent="0.25">
      <c r="A345" s="76"/>
      <c r="G345" s="77"/>
      <c r="H345" s="148"/>
      <c r="I345" s="148"/>
      <c r="J345" s="148"/>
      <c r="K345" s="148"/>
      <c r="L345" s="148"/>
      <c r="M345" s="148"/>
    </row>
    <row r="346" spans="1:13" s="10" customFormat="1" x14ac:dyDescent="0.25">
      <c r="A346" s="76"/>
      <c r="G346" s="77"/>
      <c r="H346" s="148"/>
      <c r="I346" s="148"/>
      <c r="J346" s="148"/>
      <c r="K346" s="148"/>
      <c r="L346" s="148"/>
      <c r="M346" s="148"/>
    </row>
    <row r="347" spans="1:13" s="10" customFormat="1" x14ac:dyDescent="0.25">
      <c r="A347" s="76"/>
      <c r="G347" s="77"/>
      <c r="H347" s="148"/>
      <c r="I347" s="148"/>
      <c r="J347" s="148"/>
      <c r="K347" s="148"/>
      <c r="L347" s="148"/>
      <c r="M347" s="148"/>
    </row>
    <row r="348" spans="1:13" s="10" customFormat="1" x14ac:dyDescent="0.25">
      <c r="A348" s="76"/>
      <c r="G348" s="77"/>
      <c r="H348" s="148"/>
      <c r="I348" s="148"/>
      <c r="J348" s="148"/>
      <c r="K348" s="148"/>
      <c r="L348" s="148"/>
      <c r="M348" s="148"/>
    </row>
    <row r="349" spans="1:13" s="10" customFormat="1" x14ac:dyDescent="0.25">
      <c r="A349" s="76"/>
      <c r="G349" s="77"/>
      <c r="H349" s="148"/>
      <c r="I349" s="148"/>
      <c r="J349" s="148"/>
      <c r="K349" s="148"/>
      <c r="L349" s="148"/>
      <c r="M349" s="148"/>
    </row>
    <row r="350" spans="1:13" s="10" customFormat="1" x14ac:dyDescent="0.25">
      <c r="A350" s="76"/>
      <c r="G350" s="77"/>
      <c r="H350" s="148"/>
      <c r="I350" s="148"/>
      <c r="J350" s="148"/>
      <c r="K350" s="148"/>
      <c r="L350" s="148"/>
      <c r="M350" s="148"/>
    </row>
    <row r="351" spans="1:13" s="10" customFormat="1" x14ac:dyDescent="0.25">
      <c r="A351" s="76"/>
      <c r="G351" s="77"/>
      <c r="H351" s="148"/>
      <c r="I351" s="148"/>
      <c r="J351" s="148"/>
      <c r="K351" s="148"/>
      <c r="L351" s="148"/>
      <c r="M351" s="148"/>
    </row>
    <row r="352" spans="1:13" s="10" customFormat="1" x14ac:dyDescent="0.25">
      <c r="A352" s="76"/>
      <c r="G352" s="77"/>
      <c r="H352" s="148"/>
      <c r="I352" s="148"/>
      <c r="J352" s="148"/>
      <c r="K352" s="148"/>
      <c r="L352" s="148"/>
      <c r="M352" s="148"/>
    </row>
    <row r="353" spans="7:13" s="10" customFormat="1" x14ac:dyDescent="0.2">
      <c r="G353" s="77"/>
      <c r="H353" s="148"/>
      <c r="I353" s="148"/>
      <c r="J353" s="148"/>
      <c r="K353" s="148"/>
      <c r="L353" s="148"/>
      <c r="M353" s="148"/>
    </row>
    <row r="354" spans="7:13" s="10" customFormat="1" x14ac:dyDescent="0.2">
      <c r="G354" s="77"/>
      <c r="H354" s="148"/>
      <c r="I354" s="148"/>
      <c r="J354" s="148"/>
      <c r="K354" s="148"/>
      <c r="L354" s="148"/>
      <c r="M354" s="148"/>
    </row>
    <row r="355" spans="7:13" s="10" customFormat="1" x14ac:dyDescent="0.2">
      <c r="G355" s="77"/>
      <c r="H355" s="148"/>
      <c r="I355" s="148"/>
      <c r="J355" s="148"/>
      <c r="K355" s="148"/>
      <c r="L355" s="148"/>
      <c r="M355" s="148"/>
    </row>
    <row r="356" spans="7:13" s="10" customFormat="1" x14ac:dyDescent="0.2">
      <c r="G356" s="77"/>
      <c r="H356" s="148"/>
      <c r="I356" s="148"/>
      <c r="J356" s="148"/>
      <c r="K356" s="148"/>
      <c r="L356" s="148"/>
      <c r="M356" s="148"/>
    </row>
    <row r="357" spans="7:13" s="10" customFormat="1" x14ac:dyDescent="0.2">
      <c r="G357" s="77"/>
      <c r="H357" s="148"/>
      <c r="I357" s="148"/>
      <c r="J357" s="148"/>
      <c r="K357" s="148"/>
      <c r="L357" s="148"/>
      <c r="M357" s="148"/>
    </row>
    <row r="358" spans="7:13" s="10" customFormat="1" x14ac:dyDescent="0.2">
      <c r="G358" s="77"/>
      <c r="H358" s="148"/>
      <c r="I358" s="148"/>
      <c r="J358" s="148"/>
      <c r="K358" s="148"/>
      <c r="L358" s="148"/>
      <c r="M358" s="148"/>
    </row>
    <row r="359" spans="7:13" s="10" customFormat="1" x14ac:dyDescent="0.2">
      <c r="G359" s="77"/>
      <c r="H359" s="148"/>
      <c r="I359" s="148"/>
      <c r="J359" s="148"/>
      <c r="K359" s="148"/>
      <c r="L359" s="148"/>
      <c r="M359" s="148"/>
    </row>
    <row r="360" spans="7:13" s="10" customFormat="1" x14ac:dyDescent="0.2">
      <c r="G360" s="77"/>
      <c r="H360" s="148"/>
      <c r="I360" s="148"/>
      <c r="J360" s="148"/>
      <c r="K360" s="148"/>
      <c r="L360" s="148"/>
      <c r="M360" s="148"/>
    </row>
    <row r="361" spans="7:13" s="10" customFormat="1" x14ac:dyDescent="0.2">
      <c r="G361" s="77"/>
      <c r="H361" s="148"/>
      <c r="I361" s="148"/>
      <c r="J361" s="148"/>
      <c r="K361" s="148"/>
      <c r="L361" s="148"/>
      <c r="M361" s="148"/>
    </row>
    <row r="362" spans="7:13" s="10" customFormat="1" x14ac:dyDescent="0.2">
      <c r="G362" s="77"/>
      <c r="H362" s="148"/>
      <c r="I362" s="148"/>
      <c r="J362" s="148"/>
      <c r="K362" s="148"/>
      <c r="L362" s="148"/>
      <c r="M362" s="148"/>
    </row>
    <row r="363" spans="7:13" s="10" customFormat="1" x14ac:dyDescent="0.2">
      <c r="G363" s="77"/>
      <c r="H363" s="148"/>
      <c r="I363" s="148"/>
      <c r="J363" s="148"/>
      <c r="K363" s="148"/>
      <c r="L363" s="148"/>
      <c r="M363" s="148"/>
    </row>
    <row r="364" spans="7:13" s="10" customFormat="1" x14ac:dyDescent="0.2">
      <c r="G364" s="77"/>
      <c r="H364" s="148"/>
      <c r="I364" s="148"/>
      <c r="J364" s="148"/>
      <c r="K364" s="148"/>
      <c r="L364" s="148"/>
      <c r="M364" s="148"/>
    </row>
    <row r="365" spans="7:13" s="10" customFormat="1" x14ac:dyDescent="0.2">
      <c r="G365" s="77"/>
      <c r="H365" s="148"/>
      <c r="I365" s="148"/>
      <c r="J365" s="148"/>
      <c r="K365" s="148"/>
      <c r="L365" s="148"/>
      <c r="M365" s="148"/>
    </row>
    <row r="366" spans="7:13" s="10" customFormat="1" x14ac:dyDescent="0.2">
      <c r="G366" s="77"/>
      <c r="H366" s="148"/>
      <c r="I366" s="148"/>
      <c r="J366" s="148"/>
      <c r="K366" s="148"/>
      <c r="L366" s="148"/>
      <c r="M366" s="148"/>
    </row>
    <row r="367" spans="7:13" s="10" customFormat="1" x14ac:dyDescent="0.2">
      <c r="G367" s="77"/>
      <c r="H367" s="148"/>
      <c r="I367" s="148"/>
      <c r="J367" s="148"/>
      <c r="K367" s="148"/>
      <c r="L367" s="148"/>
      <c r="M367" s="148"/>
    </row>
    <row r="368" spans="7:13" s="10" customFormat="1" x14ac:dyDescent="0.2">
      <c r="G368" s="77"/>
      <c r="H368" s="148"/>
      <c r="I368" s="148"/>
      <c r="J368" s="148"/>
      <c r="K368" s="148"/>
      <c r="L368" s="148"/>
      <c r="M368" s="148"/>
    </row>
    <row r="369" spans="7:13" s="10" customFormat="1" x14ac:dyDescent="0.2">
      <c r="G369" s="77"/>
      <c r="H369" s="148"/>
      <c r="I369" s="148"/>
      <c r="J369" s="148"/>
      <c r="K369" s="148"/>
      <c r="L369" s="148"/>
      <c r="M369" s="148"/>
    </row>
    <row r="370" spans="7:13" s="10" customFormat="1" x14ac:dyDescent="0.2">
      <c r="G370" s="77"/>
      <c r="H370" s="148"/>
      <c r="I370" s="148"/>
      <c r="J370" s="148"/>
      <c r="K370" s="148"/>
      <c r="L370" s="148"/>
      <c r="M370" s="148"/>
    </row>
    <row r="371" spans="7:13" s="10" customFormat="1" x14ac:dyDescent="0.2">
      <c r="G371" s="77"/>
      <c r="H371" s="148"/>
      <c r="I371" s="148"/>
      <c r="J371" s="148"/>
      <c r="K371" s="148"/>
      <c r="L371" s="148"/>
      <c r="M371" s="148"/>
    </row>
    <row r="372" spans="7:13" s="10" customFormat="1" x14ac:dyDescent="0.2">
      <c r="G372" s="77"/>
      <c r="H372" s="148"/>
      <c r="I372" s="148"/>
      <c r="J372" s="148"/>
      <c r="K372" s="148"/>
      <c r="L372" s="148"/>
      <c r="M372" s="148"/>
    </row>
    <row r="373" spans="7:13" s="10" customFormat="1" x14ac:dyDescent="0.2">
      <c r="G373" s="77"/>
      <c r="H373" s="148"/>
      <c r="I373" s="148"/>
      <c r="J373" s="148"/>
      <c r="K373" s="148"/>
      <c r="L373" s="148"/>
      <c r="M373" s="148"/>
    </row>
    <row r="374" spans="7:13" s="10" customFormat="1" x14ac:dyDescent="0.2">
      <c r="G374" s="77"/>
      <c r="H374" s="148"/>
      <c r="I374" s="148"/>
      <c r="J374" s="148"/>
      <c r="K374" s="148"/>
      <c r="L374" s="148"/>
      <c r="M374" s="148"/>
    </row>
    <row r="375" spans="7:13" s="10" customFormat="1" x14ac:dyDescent="0.2">
      <c r="G375" s="77"/>
      <c r="H375" s="148"/>
      <c r="I375" s="148"/>
      <c r="J375" s="148"/>
      <c r="K375" s="148"/>
      <c r="L375" s="148"/>
      <c r="M375" s="148"/>
    </row>
    <row r="376" spans="7:13" s="10" customFormat="1" x14ac:dyDescent="0.2">
      <c r="G376" s="77"/>
      <c r="H376" s="148"/>
      <c r="I376" s="148"/>
      <c r="J376" s="148"/>
      <c r="K376" s="148"/>
      <c r="L376" s="148"/>
      <c r="M376" s="148"/>
    </row>
    <row r="377" spans="7:13" s="10" customFormat="1" x14ac:dyDescent="0.2">
      <c r="G377" s="77"/>
      <c r="H377" s="148"/>
      <c r="I377" s="148"/>
      <c r="J377" s="148"/>
      <c r="K377" s="148"/>
      <c r="L377" s="148"/>
      <c r="M377" s="148"/>
    </row>
    <row r="378" spans="7:13" s="10" customFormat="1" x14ac:dyDescent="0.2">
      <c r="G378" s="77"/>
      <c r="H378" s="148"/>
      <c r="I378" s="148"/>
      <c r="J378" s="148"/>
      <c r="K378" s="148"/>
      <c r="L378" s="148"/>
      <c r="M378" s="148"/>
    </row>
    <row r="379" spans="7:13" s="10" customFormat="1" x14ac:dyDescent="0.2">
      <c r="G379" s="77"/>
      <c r="H379" s="148"/>
      <c r="I379" s="148"/>
      <c r="J379" s="148"/>
      <c r="K379" s="148"/>
      <c r="L379" s="148"/>
      <c r="M379" s="148"/>
    </row>
    <row r="380" spans="7:13" s="10" customFormat="1" x14ac:dyDescent="0.2">
      <c r="G380" s="77"/>
      <c r="H380" s="148"/>
      <c r="I380" s="148"/>
      <c r="J380" s="148"/>
      <c r="K380" s="148"/>
      <c r="L380" s="148"/>
      <c r="M380" s="148"/>
    </row>
    <row r="381" spans="7:13" s="10" customFormat="1" x14ac:dyDescent="0.2">
      <c r="G381" s="77"/>
      <c r="H381" s="148"/>
      <c r="I381" s="148"/>
      <c r="J381" s="148"/>
      <c r="K381" s="148"/>
      <c r="L381" s="148"/>
      <c r="M381" s="148"/>
    </row>
    <row r="382" spans="7:13" s="10" customFormat="1" x14ac:dyDescent="0.2">
      <c r="G382" s="77"/>
      <c r="H382" s="148"/>
      <c r="I382" s="148"/>
      <c r="J382" s="148"/>
      <c r="K382" s="148"/>
      <c r="L382" s="148"/>
      <c r="M382" s="148"/>
    </row>
    <row r="383" spans="7:13" s="10" customFormat="1" x14ac:dyDescent="0.2">
      <c r="G383" s="77"/>
      <c r="H383" s="148"/>
      <c r="I383" s="148"/>
      <c r="J383" s="148"/>
      <c r="K383" s="148"/>
      <c r="L383" s="148"/>
      <c r="M383" s="148"/>
    </row>
    <row r="384" spans="7:13" s="10" customFormat="1" x14ac:dyDescent="0.2">
      <c r="G384" s="77"/>
      <c r="H384" s="148"/>
      <c r="I384" s="148"/>
      <c r="J384" s="148"/>
      <c r="K384" s="148"/>
      <c r="L384" s="148"/>
      <c r="M384" s="148"/>
    </row>
    <row r="385" spans="7:13" s="10" customFormat="1" x14ac:dyDescent="0.2">
      <c r="G385" s="77"/>
      <c r="H385" s="148"/>
      <c r="I385" s="148"/>
      <c r="J385" s="148"/>
      <c r="K385" s="148"/>
      <c r="L385" s="148"/>
      <c r="M385" s="148"/>
    </row>
    <row r="386" spans="7:13" s="10" customFormat="1" x14ac:dyDescent="0.2">
      <c r="G386" s="77"/>
      <c r="H386" s="148"/>
      <c r="I386" s="148"/>
      <c r="J386" s="148"/>
      <c r="K386" s="148"/>
      <c r="L386" s="148"/>
      <c r="M386" s="148"/>
    </row>
    <row r="387" spans="7:13" s="10" customFormat="1" x14ac:dyDescent="0.2">
      <c r="G387" s="77"/>
      <c r="H387" s="148"/>
      <c r="I387" s="148"/>
      <c r="J387" s="148"/>
      <c r="K387" s="148"/>
      <c r="L387" s="148"/>
      <c r="M387" s="148"/>
    </row>
    <row r="388" spans="7:13" s="10" customFormat="1" x14ac:dyDescent="0.2">
      <c r="G388" s="77"/>
      <c r="H388" s="148"/>
      <c r="I388" s="148"/>
      <c r="J388" s="148"/>
      <c r="K388" s="148"/>
      <c r="L388" s="148"/>
      <c r="M388" s="148"/>
    </row>
    <row r="389" spans="7:13" s="10" customFormat="1" x14ac:dyDescent="0.2">
      <c r="G389" s="77"/>
      <c r="H389" s="148"/>
      <c r="I389" s="148"/>
      <c r="J389" s="148"/>
      <c r="K389" s="148"/>
      <c r="L389" s="148"/>
      <c r="M389" s="148"/>
    </row>
    <row r="390" spans="7:13" s="10" customFormat="1" x14ac:dyDescent="0.2">
      <c r="G390" s="77"/>
      <c r="H390" s="148"/>
      <c r="I390" s="148"/>
      <c r="J390" s="148"/>
      <c r="K390" s="148"/>
      <c r="L390" s="148"/>
      <c r="M390" s="148"/>
    </row>
    <row r="391" spans="7:13" s="10" customFormat="1" x14ac:dyDescent="0.2">
      <c r="G391" s="77"/>
      <c r="H391" s="148"/>
      <c r="I391" s="148"/>
      <c r="J391" s="148"/>
      <c r="K391" s="148"/>
      <c r="L391" s="148"/>
      <c r="M391" s="148"/>
    </row>
    <row r="392" spans="7:13" s="10" customFormat="1" x14ac:dyDescent="0.2">
      <c r="G392" s="77"/>
      <c r="H392" s="148"/>
      <c r="I392" s="148"/>
      <c r="J392" s="148"/>
      <c r="K392" s="148"/>
      <c r="L392" s="148"/>
      <c r="M392" s="148"/>
    </row>
    <row r="393" spans="7:13" s="10" customFormat="1" x14ac:dyDescent="0.2">
      <c r="G393" s="77"/>
      <c r="H393" s="148"/>
      <c r="I393" s="148"/>
      <c r="J393" s="148"/>
      <c r="K393" s="148"/>
      <c r="L393" s="148"/>
      <c r="M393" s="148"/>
    </row>
    <row r="394" spans="7:13" s="10" customFormat="1" x14ac:dyDescent="0.2">
      <c r="G394" s="77"/>
      <c r="H394" s="148"/>
      <c r="I394" s="148"/>
      <c r="J394" s="148"/>
      <c r="K394" s="148"/>
      <c r="L394" s="148"/>
      <c r="M394" s="148"/>
    </row>
    <row r="395" spans="7:13" s="10" customFormat="1" x14ac:dyDescent="0.2">
      <c r="G395" s="77"/>
      <c r="H395" s="148"/>
      <c r="I395" s="148"/>
      <c r="J395" s="148"/>
      <c r="K395" s="148"/>
      <c r="L395" s="148"/>
      <c r="M395" s="148"/>
    </row>
    <row r="396" spans="7:13" s="10" customFormat="1" x14ac:dyDescent="0.2">
      <c r="G396" s="77"/>
      <c r="H396" s="148"/>
      <c r="I396" s="148"/>
      <c r="J396" s="148"/>
      <c r="K396" s="148"/>
      <c r="L396" s="148"/>
      <c r="M396" s="148"/>
    </row>
    <row r="397" spans="7:13" s="10" customFormat="1" x14ac:dyDescent="0.2">
      <c r="G397" s="77"/>
      <c r="H397" s="148"/>
      <c r="I397" s="148"/>
      <c r="J397" s="148"/>
      <c r="K397" s="148"/>
      <c r="L397" s="148"/>
      <c r="M397" s="148"/>
    </row>
    <row r="398" spans="7:13" s="10" customFormat="1" x14ac:dyDescent="0.2">
      <c r="G398" s="77"/>
      <c r="H398" s="148"/>
      <c r="I398" s="148"/>
      <c r="J398" s="148"/>
      <c r="K398" s="148"/>
      <c r="L398" s="148"/>
      <c r="M398" s="148"/>
    </row>
    <row r="399" spans="7:13" s="10" customFormat="1" x14ac:dyDescent="0.2">
      <c r="G399" s="77"/>
      <c r="H399" s="148"/>
      <c r="I399" s="148"/>
      <c r="J399" s="148"/>
      <c r="K399" s="148"/>
      <c r="L399" s="148"/>
      <c r="M399" s="148"/>
    </row>
    <row r="400" spans="7:13" s="10" customFormat="1" x14ac:dyDescent="0.2">
      <c r="G400" s="77"/>
      <c r="H400" s="148"/>
      <c r="I400" s="148"/>
      <c r="J400" s="148"/>
      <c r="K400" s="148"/>
      <c r="L400" s="148"/>
      <c r="M400" s="148"/>
    </row>
    <row r="401" spans="7:13" s="10" customFormat="1" x14ac:dyDescent="0.2">
      <c r="G401" s="77"/>
      <c r="H401" s="148"/>
      <c r="I401" s="148"/>
      <c r="J401" s="148"/>
      <c r="K401" s="148"/>
      <c r="L401" s="148"/>
      <c r="M401" s="148"/>
    </row>
    <row r="402" spans="7:13" s="10" customFormat="1" x14ac:dyDescent="0.2">
      <c r="G402" s="77"/>
      <c r="H402" s="148"/>
      <c r="I402" s="148"/>
      <c r="J402" s="148"/>
      <c r="K402" s="148"/>
      <c r="L402" s="148"/>
      <c r="M402" s="148"/>
    </row>
    <row r="403" spans="7:13" s="10" customFormat="1" x14ac:dyDescent="0.2">
      <c r="G403" s="77"/>
      <c r="H403" s="148"/>
      <c r="I403" s="148"/>
      <c r="J403" s="148"/>
      <c r="K403" s="148"/>
      <c r="L403" s="148"/>
      <c r="M403" s="148"/>
    </row>
    <row r="404" spans="7:13" s="10" customFormat="1" x14ac:dyDescent="0.2">
      <c r="G404" s="77"/>
      <c r="H404" s="148"/>
      <c r="I404" s="148"/>
      <c r="J404" s="148"/>
      <c r="K404" s="148"/>
      <c r="L404" s="148"/>
      <c r="M404" s="148"/>
    </row>
  </sheetData>
  <sheetProtection algorithmName="SHA-512" hashValue="zqb3K2MTiAZ1DoB3ue4kycW7v9TeULBbwGf261PWcPMa2izTBzHIC1byz5ofYJhVPmW108j8N5btF7Dtu6oHoQ==" saltValue="dWsWxXn0/vuezPlx5iQlJg==" spinCount="100000" sheet="1" objects="1" scenarios="1"/>
  <sortState xmlns:xlrd2="http://schemas.microsoft.com/office/spreadsheetml/2017/richdata2" ref="G134:G140">
    <sortCondition ref="G134:G140"/>
  </sortState>
  <mergeCells count="66">
    <mergeCell ref="A55:A58"/>
    <mergeCell ref="A48:G48"/>
    <mergeCell ref="A37:E39"/>
    <mergeCell ref="F37:G37"/>
    <mergeCell ref="F38:G38"/>
    <mergeCell ref="F39:G39"/>
    <mergeCell ref="A51:D51"/>
    <mergeCell ref="B52:C52"/>
    <mergeCell ref="B55:C58"/>
    <mergeCell ref="B53:C53"/>
    <mergeCell ref="B54:C54"/>
    <mergeCell ref="C46:D46"/>
    <mergeCell ref="C43:D43"/>
    <mergeCell ref="E52:G58"/>
    <mergeCell ref="A49:E49"/>
    <mergeCell ref="F49:G49"/>
    <mergeCell ref="A44:B44"/>
    <mergeCell ref="A35:G35"/>
    <mergeCell ref="A42:B42"/>
    <mergeCell ref="A43:B43"/>
    <mergeCell ref="C47:D47"/>
    <mergeCell ref="A46:B46"/>
    <mergeCell ref="A47:B47"/>
    <mergeCell ref="E51:G51"/>
    <mergeCell ref="D8:E8"/>
    <mergeCell ref="B5:G5"/>
    <mergeCell ref="B6:G6"/>
    <mergeCell ref="A50:G50"/>
    <mergeCell ref="A45:G45"/>
    <mergeCell ref="C44:D44"/>
    <mergeCell ref="C42:D42"/>
    <mergeCell ref="C15:E15"/>
    <mergeCell ref="B23:E23"/>
    <mergeCell ref="A22:G22"/>
    <mergeCell ref="C26:F26"/>
    <mergeCell ref="A27:G27"/>
    <mergeCell ref="C41:D41"/>
    <mergeCell ref="F29:G29"/>
    <mergeCell ref="A19:D19"/>
    <mergeCell ref="A1:G1"/>
    <mergeCell ref="B13:G13"/>
    <mergeCell ref="A20:G20"/>
    <mergeCell ref="A10:G10"/>
    <mergeCell ref="B16:G16"/>
    <mergeCell ref="C18:E18"/>
    <mergeCell ref="C14:E14"/>
    <mergeCell ref="A2:G2"/>
    <mergeCell ref="F14:G14"/>
    <mergeCell ref="A3:G3"/>
    <mergeCell ref="F12:G12"/>
    <mergeCell ref="B12:D12"/>
    <mergeCell ref="A4:G4"/>
    <mergeCell ref="A11:G11"/>
    <mergeCell ref="A9:G9"/>
    <mergeCell ref="B7:G7"/>
    <mergeCell ref="A21:G21"/>
    <mergeCell ref="F15:G15"/>
    <mergeCell ref="C17:E17"/>
    <mergeCell ref="A41:B41"/>
    <mergeCell ref="A40:B40"/>
    <mergeCell ref="C40:D40"/>
    <mergeCell ref="B33:D33"/>
    <mergeCell ref="B24:G24"/>
    <mergeCell ref="A34:G34"/>
    <mergeCell ref="A36:G36"/>
    <mergeCell ref="B28:G28"/>
  </mergeCells>
  <dataValidations count="8">
    <dataValidation type="list" allowBlank="1" showInputMessage="1" showErrorMessage="1" sqref="B16" xr:uid="{00000000-0002-0000-0000-000001000000}">
      <formula1>$D$160:$D$178</formula1>
    </dataValidation>
    <dataValidation type="list" allowBlank="1" showInputMessage="1" showErrorMessage="1" sqref="B14" xr:uid="{00000000-0002-0000-0000-000003000000}">
      <formula1>$G$205:$G$214</formula1>
    </dataValidation>
    <dataValidation type="list" allowBlank="1" showInputMessage="1" showErrorMessage="1" sqref="B8" xr:uid="{00000000-0002-0000-0000-000004000000}">
      <formula1>$D$133:$D$135</formula1>
    </dataValidation>
    <dataValidation type="list" allowBlank="1" showInputMessage="1" showErrorMessage="1" sqref="B5:G5" xr:uid="{00000000-0002-0000-0000-000006000000}">
      <formula1>$A$133:$A$271</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7000000}">
      <formula1>240000000</formula1>
      <formula2>649999999</formula2>
    </dataValidation>
    <dataValidation type="date" allowBlank="1" showInputMessage="1" showErrorMessage="1" error="La valeur que vous avez tapée n'est pas valide. La valeur doit être comprise entre le 01/07/2024 et le 31/12/2024." sqref="B31" xr:uid="{00000000-0002-0000-0000-000008000000}">
      <formula1>45474</formula1>
      <formula2>45657</formula2>
    </dataValidation>
    <dataValidation type="date" operator="greaterThan" allowBlank="1" showInputMessage="1" showErrorMessage="1" error="La date de fin de formation doit être obligatoirement supérieure à la date de début de formation." sqref="B32" xr:uid="{00000000-0002-0000-0000-000009000000}">
      <formula1>B31</formula1>
    </dataValidation>
    <dataValidation type="list" allowBlank="1" showInputMessage="1" showErrorMessage="1" sqref="G23" xr:uid="{00000000-0002-0000-0000-00000C000000}">
      <formula1>$C$132:$C$162</formula1>
    </dataValidation>
  </dataValidations>
  <pageMargins left="0.31496062992125984" right="0.31496062992125984" top="0.35433070866141736" bottom="0.35433070866141736"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C4DA-69EE-4744-8AE6-72F7AD0AE2D7}">
  <sheetPr>
    <pageSetUpPr fitToPage="1"/>
  </sheetPr>
  <dimension ref="A1:AH358"/>
  <sheetViews>
    <sheetView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8" width="9" style="111" customWidth="1"/>
    <col min="9" max="9" width="9" style="111" bestFit="1" customWidth="1"/>
    <col min="10" max="12" width="9" style="111" customWidth="1"/>
    <col min="13" max="13" width="16" style="111" bestFit="1" customWidth="1"/>
    <col min="14" max="14" width="9" style="59" customWidth="1"/>
    <col min="15" max="15" width="11.42578125" style="59"/>
    <col min="16" max="26" width="11.42578125" style="11"/>
    <col min="27" max="27" width="11.42578125" style="10"/>
    <col min="28" max="28" width="11.42578125" style="11"/>
    <col min="29" max="16384" width="11.42578125" style="1"/>
  </cols>
  <sheetData>
    <row r="1" spans="1:34" s="10" customFormat="1" ht="130.15" customHeight="1" x14ac:dyDescent="0.2">
      <c r="A1" s="166" t="s">
        <v>353</v>
      </c>
      <c r="B1" s="166"/>
      <c r="C1" s="166"/>
      <c r="D1" s="166"/>
      <c r="E1" s="166"/>
      <c r="F1" s="166"/>
      <c r="G1" s="166"/>
      <c r="H1" s="111"/>
      <c r="I1" s="111"/>
      <c r="J1" s="111"/>
      <c r="K1" s="111"/>
      <c r="L1" s="111"/>
      <c r="M1" s="111"/>
      <c r="N1" s="59"/>
      <c r="O1" s="59"/>
      <c r="P1" s="11"/>
      <c r="Q1" s="11"/>
      <c r="R1" s="11"/>
      <c r="S1" s="11"/>
      <c r="T1" s="11"/>
      <c r="U1" s="11"/>
      <c r="V1" s="11"/>
      <c r="W1" s="11"/>
      <c r="X1" s="11"/>
      <c r="Y1" s="11"/>
      <c r="Z1" s="11"/>
      <c r="AB1" s="11"/>
    </row>
    <row r="2" spans="1:34" s="16" customFormat="1" ht="8.1" customHeight="1" x14ac:dyDescent="0.2">
      <c r="A2" s="168"/>
      <c r="B2" s="168"/>
      <c r="C2" s="168"/>
      <c r="D2" s="168"/>
      <c r="E2" s="168"/>
      <c r="F2" s="168"/>
      <c r="G2" s="168"/>
      <c r="H2" s="111"/>
      <c r="I2" s="111"/>
      <c r="J2" s="111"/>
      <c r="K2" s="111"/>
      <c r="L2" s="111"/>
      <c r="M2" s="111"/>
      <c r="N2" s="141"/>
      <c r="O2" s="141"/>
      <c r="P2" s="38"/>
      <c r="Q2" s="38"/>
      <c r="R2" s="38"/>
      <c r="S2" s="38"/>
      <c r="T2" s="38"/>
      <c r="U2" s="38"/>
      <c r="V2" s="38"/>
      <c r="W2" s="38"/>
      <c r="X2" s="38"/>
      <c r="Y2" s="38"/>
      <c r="Z2" s="38"/>
      <c r="AA2" s="87"/>
      <c r="AB2" s="38"/>
    </row>
    <row r="3" spans="1:34" s="25" customFormat="1" ht="30.75" customHeight="1" x14ac:dyDescent="0.25">
      <c r="A3" s="151" t="s">
        <v>296</v>
      </c>
      <c r="B3" s="152"/>
      <c r="C3" s="152"/>
      <c r="D3" s="152"/>
      <c r="E3" s="152"/>
      <c r="F3" s="152"/>
      <c r="G3" s="153"/>
      <c r="H3" s="111"/>
      <c r="I3" s="111"/>
      <c r="J3" s="111"/>
      <c r="K3" s="111"/>
      <c r="L3" s="111"/>
      <c r="M3" s="111"/>
      <c r="N3" s="142"/>
      <c r="O3" s="142"/>
      <c r="P3" s="39"/>
      <c r="Q3" s="39"/>
      <c r="R3" s="39"/>
      <c r="S3" s="39"/>
      <c r="T3" s="39"/>
      <c r="U3" s="39"/>
      <c r="V3" s="39"/>
      <c r="W3" s="39"/>
      <c r="X3" s="39"/>
      <c r="Y3" s="39"/>
      <c r="Z3" s="39"/>
      <c r="AA3" s="88"/>
      <c r="AB3" s="39"/>
    </row>
    <row r="4" spans="1:34" s="27" customFormat="1" ht="8.1" customHeight="1" x14ac:dyDescent="0.2">
      <c r="A4" s="171"/>
      <c r="B4" s="171"/>
      <c r="C4" s="171"/>
      <c r="D4" s="171"/>
      <c r="E4" s="171"/>
      <c r="F4" s="171"/>
      <c r="G4" s="171"/>
      <c r="H4" s="111"/>
      <c r="I4" s="111"/>
      <c r="J4" s="111"/>
      <c r="K4" s="111"/>
      <c r="L4" s="111"/>
      <c r="M4" s="111"/>
      <c r="N4" s="141"/>
      <c r="O4" s="141"/>
      <c r="P4" s="38"/>
      <c r="Q4" s="38"/>
      <c r="R4" s="38"/>
      <c r="S4" s="38"/>
      <c r="T4" s="38"/>
      <c r="U4" s="38"/>
      <c r="V4" s="38"/>
      <c r="W4" s="38"/>
      <c r="X4" s="38"/>
      <c r="Y4" s="38"/>
      <c r="Z4" s="38"/>
      <c r="AA4" s="87"/>
      <c r="AB4" s="38"/>
    </row>
    <row r="5" spans="1:34" s="2" customFormat="1" ht="24.95" customHeight="1" x14ac:dyDescent="0.2">
      <c r="A5" s="14" t="s">
        <v>1</v>
      </c>
      <c r="B5" s="177" t="s">
        <v>2</v>
      </c>
      <c r="C5" s="177"/>
      <c r="D5" s="177"/>
      <c r="E5" s="177"/>
      <c r="F5" s="177"/>
      <c r="G5" s="177"/>
      <c r="H5" s="111"/>
      <c r="I5" s="111"/>
      <c r="J5" s="111"/>
      <c r="K5" s="111"/>
      <c r="L5" s="111"/>
      <c r="M5" s="111"/>
      <c r="N5" s="59"/>
      <c r="O5" s="59"/>
      <c r="P5" s="11"/>
      <c r="Q5" s="11"/>
      <c r="R5" s="11"/>
      <c r="S5" s="11"/>
      <c r="T5" s="11"/>
      <c r="U5" s="11"/>
      <c r="V5" s="11"/>
      <c r="W5" s="11"/>
      <c r="X5" s="11"/>
      <c r="Y5" s="11"/>
      <c r="Z5" s="11"/>
      <c r="AA5" s="10"/>
      <c r="AB5" s="11"/>
    </row>
    <row r="6" spans="1:34" s="2" customFormat="1" ht="24.95" customHeight="1" x14ac:dyDescent="0.2">
      <c r="A6" s="14" t="s">
        <v>3</v>
      </c>
      <c r="B6" s="154" t="str">
        <f>VLOOKUP('FORMATION CERTIFIANTE'!B5,'liste des établissements'!A1:B138,2)</f>
        <v xml:space="preserve"> </v>
      </c>
      <c r="C6" s="154"/>
      <c r="D6" s="154"/>
      <c r="E6" s="154"/>
      <c r="F6" s="154"/>
      <c r="G6" s="154"/>
      <c r="H6" s="111"/>
      <c r="I6" s="111"/>
      <c r="J6" s="111"/>
      <c r="K6" s="111"/>
      <c r="L6" s="111"/>
      <c r="M6" s="111"/>
      <c r="N6" s="59"/>
      <c r="O6" s="59"/>
      <c r="P6" s="11"/>
      <c r="Q6" s="11"/>
      <c r="R6" s="11"/>
      <c r="S6" s="11"/>
      <c r="T6" s="11"/>
      <c r="U6" s="11"/>
      <c r="V6" s="11"/>
      <c r="W6" s="11"/>
      <c r="X6" s="11"/>
      <c r="Y6" s="11"/>
      <c r="Z6" s="11"/>
      <c r="AA6" s="10"/>
      <c r="AB6" s="11"/>
    </row>
    <row r="7" spans="1:34" s="2" customFormat="1" ht="24.95" customHeight="1" x14ac:dyDescent="0.2">
      <c r="A7" s="28" t="s">
        <v>4</v>
      </c>
      <c r="B7" s="161"/>
      <c r="C7" s="161"/>
      <c r="D7" s="161"/>
      <c r="E7" s="161"/>
      <c r="F7" s="161"/>
      <c r="G7" s="161"/>
      <c r="H7" s="111"/>
      <c r="I7" s="111"/>
      <c r="J7" s="111"/>
      <c r="K7" s="111"/>
      <c r="L7" s="111"/>
      <c r="M7" s="111"/>
      <c r="N7" s="59"/>
      <c r="O7" s="59"/>
      <c r="P7" s="11"/>
      <c r="Q7" s="11"/>
      <c r="R7" s="11"/>
      <c r="S7" s="11"/>
      <c r="T7" s="11"/>
      <c r="U7" s="11"/>
      <c r="V7" s="11"/>
      <c r="W7" s="11"/>
      <c r="X7" s="11"/>
      <c r="Y7" s="11"/>
      <c r="Z7" s="11"/>
      <c r="AA7" s="10"/>
      <c r="AB7" s="11"/>
    </row>
    <row r="8" spans="1:34" s="4" customFormat="1" ht="24.95" customHeight="1" x14ac:dyDescent="0.2">
      <c r="A8" s="14" t="s">
        <v>281</v>
      </c>
      <c r="B8" s="94" t="s">
        <v>5</v>
      </c>
      <c r="C8" s="13" t="s">
        <v>6</v>
      </c>
      <c r="D8" s="167"/>
      <c r="E8" s="167"/>
      <c r="F8" s="167"/>
      <c r="G8" s="167"/>
      <c r="H8" s="111"/>
      <c r="I8" s="111"/>
      <c r="J8" s="111"/>
      <c r="K8" s="111"/>
      <c r="L8" s="111"/>
      <c r="M8" s="111"/>
      <c r="N8" s="59"/>
      <c r="O8" s="59"/>
      <c r="P8" s="11"/>
      <c r="Q8" s="11"/>
      <c r="R8" s="11"/>
      <c r="S8" s="11"/>
      <c r="T8" s="11"/>
      <c r="U8" s="11"/>
      <c r="V8" s="11"/>
      <c r="W8" s="11"/>
      <c r="X8" s="11"/>
      <c r="Y8" s="11"/>
      <c r="Z8" s="11"/>
      <c r="AA8" s="10"/>
      <c r="AB8" s="40"/>
    </row>
    <row r="9" spans="1:34" s="3" customFormat="1" ht="8.1" customHeight="1" x14ac:dyDescent="0.3">
      <c r="A9" s="173"/>
      <c r="B9" s="173"/>
      <c r="C9" s="173"/>
      <c r="D9" s="173"/>
      <c r="E9" s="173"/>
      <c r="F9" s="173"/>
      <c r="G9" s="173"/>
      <c r="H9" s="111"/>
      <c r="I9" s="111"/>
      <c r="J9" s="111"/>
      <c r="K9" s="111"/>
      <c r="L9" s="111"/>
      <c r="M9" s="111"/>
      <c r="N9" s="59"/>
      <c r="O9" s="59"/>
      <c r="P9" s="11"/>
      <c r="Q9" s="11"/>
      <c r="R9" s="11"/>
      <c r="S9" s="11"/>
      <c r="T9" s="11"/>
      <c r="U9" s="11"/>
      <c r="V9" s="11"/>
      <c r="W9" s="11"/>
      <c r="X9" s="11"/>
      <c r="Y9" s="11"/>
      <c r="Z9" s="11"/>
      <c r="AA9" s="10"/>
      <c r="AB9" s="41"/>
    </row>
    <row r="10" spans="1:34" s="25" customFormat="1" ht="30.75" customHeight="1" x14ac:dyDescent="0.25">
      <c r="A10" s="151" t="s">
        <v>297</v>
      </c>
      <c r="B10" s="152"/>
      <c r="C10" s="152"/>
      <c r="D10" s="152"/>
      <c r="E10" s="152"/>
      <c r="F10" s="152"/>
      <c r="G10" s="153"/>
      <c r="H10" s="111"/>
      <c r="I10" s="111"/>
      <c r="J10" s="111"/>
      <c r="K10" s="111"/>
      <c r="L10" s="111"/>
      <c r="M10" s="111"/>
      <c r="N10" s="142"/>
      <c r="O10" s="142"/>
      <c r="P10" s="39"/>
      <c r="Q10" s="39"/>
      <c r="R10" s="39"/>
      <c r="S10" s="39"/>
      <c r="T10" s="39"/>
      <c r="U10" s="39"/>
      <c r="V10" s="39"/>
      <c r="W10" s="39"/>
      <c r="X10" s="39"/>
      <c r="Y10" s="39"/>
      <c r="Z10" s="39"/>
      <c r="AA10" s="88"/>
      <c r="AB10" s="39"/>
    </row>
    <row r="11" spans="1:34" s="3" customFormat="1" ht="8.1" customHeight="1" x14ac:dyDescent="0.3">
      <c r="A11" s="172"/>
      <c r="B11" s="172"/>
      <c r="C11" s="172"/>
      <c r="D11" s="172"/>
      <c r="E11" s="172"/>
      <c r="F11" s="172"/>
      <c r="G11" s="172"/>
      <c r="H11" s="111"/>
      <c r="I11" s="111"/>
      <c r="J11" s="111"/>
      <c r="K11" s="111"/>
      <c r="L11" s="111"/>
      <c r="M11" s="111"/>
      <c r="N11" s="59"/>
      <c r="O11" s="59"/>
      <c r="P11" s="11"/>
      <c r="Q11" s="11"/>
      <c r="R11" s="11"/>
      <c r="S11" s="11"/>
      <c r="T11" s="11"/>
      <c r="U11" s="11"/>
      <c r="V11" s="11"/>
      <c r="W11" s="11"/>
      <c r="X11" s="11"/>
      <c r="Y11" s="11"/>
      <c r="Z11" s="11"/>
      <c r="AA11" s="10"/>
      <c r="AB11" s="41"/>
    </row>
    <row r="12" spans="1:34" s="3" customFormat="1" ht="24.95" customHeight="1" x14ac:dyDescent="0.3">
      <c r="A12" s="14" t="s">
        <v>7</v>
      </c>
      <c r="B12" s="161"/>
      <c r="C12" s="161"/>
      <c r="D12" s="161"/>
      <c r="E12" s="14" t="s">
        <v>325</v>
      </c>
      <c r="F12" s="170"/>
      <c r="G12" s="170"/>
      <c r="H12" s="111"/>
      <c r="I12" s="111"/>
      <c r="J12" s="111"/>
      <c r="K12" s="111"/>
      <c r="L12" s="111"/>
      <c r="M12" s="111"/>
      <c r="N12" s="59"/>
      <c r="O12" s="59"/>
      <c r="P12" s="11"/>
      <c r="Q12" s="11"/>
      <c r="R12" s="11"/>
      <c r="S12" s="11"/>
      <c r="T12" s="11"/>
      <c r="U12" s="11"/>
      <c r="V12" s="11"/>
      <c r="W12" s="11"/>
      <c r="X12" s="11"/>
      <c r="Y12" s="11"/>
      <c r="Z12" s="11"/>
      <c r="AA12" s="10"/>
      <c r="AB12" s="41"/>
    </row>
    <row r="13" spans="1:34" s="3" customFormat="1" ht="24.95" customHeight="1" x14ac:dyDescent="0.3">
      <c r="A13" s="14" t="s">
        <v>311</v>
      </c>
      <c r="B13" s="161" t="s">
        <v>11</v>
      </c>
      <c r="C13" s="161"/>
      <c r="D13" s="161"/>
      <c r="E13" s="161"/>
      <c r="F13" s="161"/>
      <c r="G13" s="161"/>
      <c r="H13" s="111" t="str">
        <f>IF(OR(B13="Adjoint Administratif",B13="Agent d'Entretien Qualifié",B13="Agent Service Hospitalier Qualifié"),3050,"")</f>
        <v/>
      </c>
      <c r="I13" s="150" t="str">
        <f>IF(OR(B13="Aide-Soignant",B13="Accompagnant Éducatif et Social",B13="Auxiliaire Puériculture",B13="Ouvrier Principal"),3450,"")</f>
        <v/>
      </c>
      <c r="J13" s="111" t="str">
        <f>IF(OR(B13="Assistant Service Social",B13="Éducateur Spécialisé",B13="Préparateur en Pharmacie Hospitalière"),3650,"")</f>
        <v/>
      </c>
      <c r="K13" s="111" t="str">
        <f>IF(OR(B13="Infirmier",B13="Infirmier Bloc Opératoire"),3960,"")</f>
        <v/>
      </c>
      <c r="L13" s="111" t="str">
        <f>IF(B13="Autres Grades Catégorie A",4360,IF(B13="Autres Grades Catégorie B",3650,IF(B13="Autres Grades Catégorie C",3050,"")))</f>
        <v/>
      </c>
      <c r="M13" s="135" t="str">
        <f>IF(H13=3050,3050,IF(I13=3450,3450,IF(J13=3650,3650,IF(K13=3960,3960,IF(L13=4360,4360,IF(L13=3650,3650,IF(L13=3050,3050,"")))))))</f>
        <v/>
      </c>
      <c r="N13" s="59"/>
      <c r="O13" s="59"/>
      <c r="P13" s="11"/>
      <c r="Q13" s="11"/>
      <c r="R13" s="11"/>
      <c r="S13" s="11"/>
      <c r="T13" s="11"/>
      <c r="U13" s="11"/>
      <c r="V13" s="11"/>
      <c r="W13" s="11"/>
      <c r="X13" s="11"/>
      <c r="Y13" s="11"/>
      <c r="Z13" s="11"/>
      <c r="AA13" s="10"/>
      <c r="AB13" s="134"/>
      <c r="AC13" s="134"/>
      <c r="AD13" s="134"/>
      <c r="AE13" s="134"/>
      <c r="AF13" s="134"/>
      <c r="AG13" s="134"/>
      <c r="AH13" s="134"/>
    </row>
    <row r="14" spans="1:34" s="3" customFormat="1" ht="24.95" customHeight="1" x14ac:dyDescent="0.3">
      <c r="A14" s="14" t="s">
        <v>287</v>
      </c>
      <c r="B14" s="95" t="s">
        <v>0</v>
      </c>
      <c r="C14" s="155" t="s">
        <v>340</v>
      </c>
      <c r="D14" s="155"/>
      <c r="E14" s="155"/>
      <c r="F14" s="169" t="str">
        <f>IF(B14="Sélectionner","",IF(B14="Savoir de base (Niveau 1)","Oui (3 et infra 3)",IF(B14="Certificat Prof. (Niveau 2)","Oui (3 et infra 3)",IF(B14="CAP, BEP (Niveau 3)","Oui (3 et infra 3)","Non"))))</f>
        <v/>
      </c>
      <c r="G14" s="169"/>
      <c r="H14" s="111"/>
      <c r="I14" s="111"/>
      <c r="J14" s="111"/>
      <c r="K14" s="111"/>
      <c r="L14" s="111"/>
      <c r="M14" s="111"/>
      <c r="N14" s="59"/>
      <c r="O14" s="59"/>
      <c r="P14" s="11"/>
      <c r="Q14" s="11"/>
      <c r="R14" s="11"/>
      <c r="S14" s="11"/>
      <c r="T14" s="11"/>
      <c r="U14" s="11"/>
      <c r="V14" s="11"/>
      <c r="W14" s="11"/>
      <c r="X14" s="11"/>
      <c r="Y14" s="11"/>
      <c r="Z14" s="11"/>
      <c r="AA14" s="10"/>
      <c r="AB14" s="41"/>
    </row>
    <row r="15" spans="1:34" s="5" customFormat="1" ht="24.95" customHeight="1" x14ac:dyDescent="0.2">
      <c r="A15" s="14" t="s">
        <v>9</v>
      </c>
      <c r="B15" s="94" t="s">
        <v>0</v>
      </c>
      <c r="C15" s="155" t="s">
        <v>295</v>
      </c>
      <c r="D15" s="155"/>
      <c r="E15" s="155"/>
      <c r="F15" s="161" t="s">
        <v>0</v>
      </c>
      <c r="G15" s="161"/>
      <c r="H15" s="111"/>
      <c r="I15" s="111"/>
      <c r="J15" s="111"/>
      <c r="K15" s="111"/>
      <c r="L15" s="111"/>
      <c r="M15" s="111"/>
      <c r="N15" s="59"/>
      <c r="O15" s="59"/>
      <c r="P15" s="11"/>
      <c r="Q15" s="11"/>
      <c r="R15" s="11"/>
      <c r="S15" s="11"/>
      <c r="T15" s="11"/>
      <c r="U15" s="11"/>
      <c r="V15" s="11"/>
      <c r="W15" s="11"/>
      <c r="X15" s="11"/>
      <c r="Y15" s="11"/>
      <c r="Z15" s="11"/>
      <c r="AA15" s="10"/>
      <c r="AB15" s="42"/>
    </row>
    <row r="16" spans="1:34" s="5" customFormat="1" ht="24.95" customHeight="1" x14ac:dyDescent="0.2">
      <c r="A16" s="14" t="s">
        <v>10</v>
      </c>
      <c r="B16" s="161" t="s">
        <v>0</v>
      </c>
      <c r="C16" s="161"/>
      <c r="D16" s="161"/>
      <c r="E16" s="161"/>
      <c r="F16" s="161"/>
      <c r="G16" s="161"/>
      <c r="H16" s="111"/>
      <c r="I16" s="111"/>
      <c r="J16" s="111"/>
      <c r="K16" s="111"/>
      <c r="L16" s="111"/>
      <c r="M16" s="111"/>
      <c r="N16" s="59"/>
      <c r="O16" s="59"/>
      <c r="P16" s="11"/>
      <c r="Q16" s="11"/>
      <c r="R16" s="11"/>
      <c r="S16" s="11"/>
      <c r="T16" s="11"/>
      <c r="U16" s="11"/>
      <c r="V16" s="11"/>
      <c r="W16" s="11"/>
      <c r="X16" s="11"/>
      <c r="Y16" s="11"/>
      <c r="Z16" s="11"/>
      <c r="AA16" s="10"/>
      <c r="AB16" s="42"/>
    </row>
    <row r="17" spans="1:28" s="6" customFormat="1" ht="24.95" customHeight="1" x14ac:dyDescent="0.2">
      <c r="A17" s="15" t="s">
        <v>298</v>
      </c>
      <c r="B17" s="94"/>
      <c r="C17" s="155"/>
      <c r="D17" s="155"/>
      <c r="E17" s="155"/>
      <c r="F17" s="15"/>
      <c r="G17" s="14"/>
      <c r="H17" s="111"/>
      <c r="I17" s="111"/>
      <c r="J17" s="111"/>
      <c r="K17" s="111"/>
      <c r="L17" s="111"/>
      <c r="M17" s="111"/>
      <c r="N17" s="59"/>
      <c r="O17" s="59"/>
      <c r="P17" s="11"/>
      <c r="Q17" s="11"/>
      <c r="R17" s="11"/>
      <c r="S17" s="11"/>
      <c r="T17" s="11"/>
      <c r="U17" s="11"/>
      <c r="V17" s="11"/>
      <c r="W17" s="11"/>
      <c r="X17" s="11"/>
      <c r="Y17" s="11"/>
      <c r="Z17" s="11"/>
      <c r="AA17" s="10"/>
      <c r="AB17" s="43"/>
    </row>
    <row r="18" spans="1:28" s="6" customFormat="1" ht="24.95" customHeight="1" x14ac:dyDescent="0.2">
      <c r="A18" s="15" t="s">
        <v>12</v>
      </c>
      <c r="B18" s="15"/>
      <c r="C18" s="167"/>
      <c r="D18" s="167"/>
      <c r="E18" s="167"/>
      <c r="F18" s="13"/>
      <c r="G18" s="81"/>
      <c r="H18" s="111"/>
      <c r="I18" s="111"/>
      <c r="J18" s="111"/>
      <c r="K18" s="111"/>
      <c r="L18" s="111"/>
      <c r="M18" s="111"/>
      <c r="N18" s="59"/>
      <c r="O18" s="59"/>
      <c r="P18" s="11"/>
      <c r="Q18" s="11"/>
      <c r="R18" s="11"/>
      <c r="S18" s="11"/>
      <c r="T18" s="11"/>
      <c r="U18" s="11"/>
      <c r="V18" s="11"/>
      <c r="W18" s="11"/>
      <c r="X18" s="11"/>
      <c r="Y18" s="11"/>
      <c r="Z18" s="11"/>
      <c r="AA18" s="10"/>
      <c r="AB18" s="43"/>
    </row>
    <row r="19" spans="1:28" s="7" customFormat="1" ht="24.95" customHeight="1" x14ac:dyDescent="0.2">
      <c r="A19" s="155" t="s">
        <v>347</v>
      </c>
      <c r="B19" s="155"/>
      <c r="C19" s="155"/>
      <c r="D19" s="155"/>
      <c r="E19" s="136"/>
      <c r="F19" s="14"/>
      <c r="G19" s="15"/>
      <c r="H19" s="111"/>
      <c r="I19" s="111"/>
      <c r="J19" s="111"/>
      <c r="K19" s="111"/>
      <c r="L19" s="111"/>
      <c r="M19" s="111"/>
      <c r="N19" s="59"/>
      <c r="O19" s="59"/>
      <c r="P19" s="11"/>
      <c r="Q19" s="11"/>
      <c r="R19" s="11"/>
      <c r="S19" s="11"/>
      <c r="T19" s="11"/>
      <c r="U19" s="11"/>
      <c r="V19" s="11"/>
      <c r="W19" s="11"/>
      <c r="X19" s="11"/>
      <c r="Y19" s="11"/>
      <c r="Z19" s="11"/>
      <c r="AA19" s="52"/>
      <c r="AB19" s="44"/>
    </row>
    <row r="20" spans="1:28" s="32" customFormat="1" ht="8.1" customHeight="1" x14ac:dyDescent="0.2">
      <c r="A20" s="163"/>
      <c r="B20" s="163"/>
      <c r="C20" s="163"/>
      <c r="D20" s="163"/>
      <c r="E20" s="163"/>
      <c r="F20" s="163"/>
      <c r="G20" s="163"/>
      <c r="H20" s="111"/>
      <c r="I20" s="111"/>
      <c r="J20" s="111"/>
      <c r="K20" s="111"/>
      <c r="L20" s="111"/>
      <c r="M20" s="111"/>
      <c r="N20" s="141"/>
      <c r="O20" s="141"/>
      <c r="P20" s="38"/>
      <c r="Q20" s="38"/>
      <c r="R20" s="38"/>
      <c r="S20" s="38"/>
      <c r="T20" s="38"/>
      <c r="U20" s="38"/>
      <c r="V20" s="38"/>
      <c r="W20" s="38"/>
      <c r="X20" s="38"/>
      <c r="Y20" s="38"/>
      <c r="Z20" s="38"/>
      <c r="AA20" s="96"/>
      <c r="AB20" s="45"/>
    </row>
    <row r="21" spans="1:28" s="25" customFormat="1" ht="30.75" customHeight="1" x14ac:dyDescent="0.25">
      <c r="A21" s="151" t="s">
        <v>357</v>
      </c>
      <c r="B21" s="152"/>
      <c r="C21" s="152"/>
      <c r="D21" s="152"/>
      <c r="E21" s="152"/>
      <c r="F21" s="152"/>
      <c r="G21" s="153"/>
      <c r="H21" s="111"/>
      <c r="I21" s="111"/>
      <c r="J21" s="111"/>
      <c r="K21" s="111"/>
      <c r="L21" s="111"/>
      <c r="M21" s="111"/>
      <c r="N21" s="142"/>
      <c r="O21" s="142"/>
      <c r="P21" s="39"/>
      <c r="Q21" s="39"/>
      <c r="R21" s="39"/>
      <c r="S21" s="39"/>
      <c r="T21" s="39"/>
      <c r="U21" s="39"/>
      <c r="V21" s="39"/>
      <c r="W21" s="39"/>
      <c r="X21" s="39"/>
      <c r="Y21" s="39"/>
      <c r="Z21" s="39"/>
      <c r="AA21" s="88"/>
      <c r="AB21" s="39"/>
    </row>
    <row r="22" spans="1:28" s="31" customFormat="1" ht="8.1" customHeight="1" x14ac:dyDescent="0.25">
      <c r="A22" s="181"/>
      <c r="B22" s="181"/>
      <c r="C22" s="181"/>
      <c r="D22" s="181"/>
      <c r="E22" s="181"/>
      <c r="F22" s="181"/>
      <c r="G22" s="181"/>
      <c r="H22" s="111"/>
      <c r="I22" s="111"/>
      <c r="J22" s="111"/>
      <c r="K22" s="111"/>
      <c r="L22" s="111"/>
      <c r="M22" s="111"/>
      <c r="N22" s="143"/>
      <c r="O22" s="143"/>
      <c r="P22" s="46"/>
      <c r="Q22" s="46"/>
      <c r="R22" s="46"/>
      <c r="S22" s="46"/>
      <c r="T22" s="46"/>
      <c r="U22" s="46"/>
      <c r="V22" s="46"/>
      <c r="W22" s="46"/>
      <c r="X22" s="46"/>
      <c r="Y22" s="46"/>
      <c r="Z22" s="46"/>
      <c r="AA22" s="89"/>
      <c r="AB22" s="46"/>
    </row>
    <row r="23" spans="1:28" ht="24.95" customHeight="1" x14ac:dyDescent="0.2">
      <c r="A23" s="82" t="s">
        <v>285</v>
      </c>
      <c r="B23" s="154" t="s">
        <v>328</v>
      </c>
      <c r="C23" s="154"/>
      <c r="D23" s="154"/>
      <c r="E23" s="154"/>
      <c r="F23" s="86" t="s">
        <v>318</v>
      </c>
      <c r="G23" s="98" t="s">
        <v>317</v>
      </c>
    </row>
    <row r="24" spans="1:28" s="7" customFormat="1" ht="50.1" customHeight="1" x14ac:dyDescent="0.2">
      <c r="A24" s="14" t="s">
        <v>13</v>
      </c>
      <c r="B24" s="226"/>
      <c r="C24" s="226"/>
      <c r="D24" s="226"/>
      <c r="E24" s="226"/>
      <c r="F24" s="226"/>
      <c r="G24" s="226"/>
      <c r="H24" s="111"/>
      <c r="I24" s="111"/>
      <c r="J24" s="111"/>
      <c r="K24" s="111"/>
      <c r="L24" s="111"/>
      <c r="M24" s="111"/>
      <c r="N24" s="59"/>
      <c r="O24" s="59"/>
      <c r="P24" s="11"/>
      <c r="Q24" s="11"/>
      <c r="R24" s="11"/>
      <c r="S24" s="11"/>
      <c r="T24" s="11"/>
      <c r="U24" s="11"/>
      <c r="V24" s="11"/>
      <c r="W24" s="11"/>
      <c r="X24" s="11"/>
      <c r="Y24" s="11"/>
      <c r="Z24" s="11"/>
      <c r="AA24" s="52"/>
      <c r="AB24" s="44"/>
    </row>
    <row r="25" spans="1:28" s="8" customFormat="1" ht="24.95" customHeight="1" x14ac:dyDescent="0.2">
      <c r="A25" s="14" t="s">
        <v>329</v>
      </c>
      <c r="B25" s="14"/>
      <c r="C25" s="14"/>
      <c r="D25" s="83" t="s">
        <v>14</v>
      </c>
      <c r="E25" s="83"/>
      <c r="F25" s="83"/>
      <c r="G25" s="84"/>
      <c r="H25" s="111"/>
      <c r="I25" s="111"/>
      <c r="J25" s="111"/>
      <c r="K25" s="111"/>
      <c r="L25" s="111"/>
      <c r="M25" s="111"/>
      <c r="N25" s="59"/>
      <c r="O25" s="59"/>
      <c r="P25" s="11"/>
      <c r="Q25" s="11"/>
      <c r="R25" s="11"/>
      <c r="S25" s="11"/>
      <c r="T25" s="11"/>
      <c r="U25" s="11"/>
      <c r="V25" s="11"/>
      <c r="W25" s="11"/>
      <c r="X25" s="11"/>
      <c r="Y25" s="11"/>
      <c r="Z25" s="11"/>
      <c r="AA25" s="10"/>
      <c r="AB25" s="47"/>
    </row>
    <row r="26" spans="1:28" s="8" customFormat="1" ht="24.95" customHeight="1" x14ac:dyDescent="0.2">
      <c r="A26" s="61" t="s">
        <v>320</v>
      </c>
      <c r="B26" s="139"/>
      <c r="C26" s="196" t="s">
        <v>339</v>
      </c>
      <c r="D26" s="196"/>
      <c r="E26" s="196"/>
      <c r="F26" s="227"/>
      <c r="G26" s="227"/>
      <c r="H26" s="111"/>
      <c r="I26" s="111"/>
      <c r="J26" s="111"/>
      <c r="K26" s="111"/>
      <c r="L26" s="111"/>
      <c r="M26" s="111"/>
      <c r="N26" s="59"/>
      <c r="O26" s="59"/>
      <c r="P26" s="11"/>
      <c r="Q26" s="11"/>
      <c r="R26" s="11"/>
      <c r="S26" s="11"/>
      <c r="T26" s="11"/>
      <c r="U26" s="11"/>
      <c r="V26" s="11"/>
      <c r="W26" s="11"/>
      <c r="X26" s="11"/>
      <c r="Y26" s="11"/>
      <c r="Z26" s="11"/>
      <c r="AA26" s="10"/>
      <c r="AB26" s="47"/>
    </row>
    <row r="27" spans="1:28" s="8" customFormat="1" ht="24.95" customHeight="1" x14ac:dyDescent="0.2">
      <c r="A27" s="183" t="str">
        <f>IF(AND(J23=1,B26="",G26=""),"Vous devez obligatoirement renseigner le code RNCP ou Répertoire Spécifique ACTIVE","")</f>
        <v/>
      </c>
      <c r="B27" s="183"/>
      <c r="C27" s="183"/>
      <c r="D27" s="183"/>
      <c r="E27" s="183"/>
      <c r="F27" s="183"/>
      <c r="G27" s="183"/>
      <c r="H27" s="111"/>
      <c r="I27" s="111"/>
      <c r="J27" s="111"/>
      <c r="K27" s="111"/>
      <c r="L27" s="111"/>
      <c r="M27" s="111"/>
      <c r="N27" s="59"/>
      <c r="O27" s="59"/>
      <c r="P27" s="11"/>
      <c r="Q27" s="11"/>
      <c r="R27" s="11"/>
      <c r="S27" s="11"/>
      <c r="T27" s="11"/>
      <c r="U27" s="11"/>
      <c r="V27" s="11"/>
      <c r="W27" s="11"/>
      <c r="X27" s="11"/>
      <c r="Y27" s="11"/>
      <c r="Z27" s="11"/>
      <c r="AA27" s="10"/>
      <c r="AB27" s="47"/>
    </row>
    <row r="28" spans="1:28" s="7" customFormat="1" ht="24.95" customHeight="1" x14ac:dyDescent="0.2">
      <c r="A28" s="14" t="s">
        <v>356</v>
      </c>
      <c r="B28" s="165"/>
      <c r="C28" s="165"/>
      <c r="D28" s="165"/>
      <c r="E28" s="165"/>
      <c r="F28" s="165"/>
      <c r="G28" s="165"/>
      <c r="H28" s="111"/>
      <c r="I28" s="111"/>
      <c r="J28" s="111"/>
      <c r="K28" s="111"/>
      <c r="L28" s="111"/>
      <c r="M28" s="111"/>
      <c r="N28" s="59"/>
      <c r="O28" s="59"/>
      <c r="P28" s="11"/>
      <c r="Q28" s="11"/>
      <c r="R28" s="11"/>
      <c r="S28" s="11"/>
      <c r="T28" s="11"/>
      <c r="U28" s="11"/>
      <c r="V28" s="11"/>
      <c r="W28" s="11"/>
      <c r="X28" s="11"/>
      <c r="Y28" s="11"/>
      <c r="Z28" s="11"/>
      <c r="AA28" s="10"/>
      <c r="AB28" s="44"/>
    </row>
    <row r="29" spans="1:28" s="6" customFormat="1" ht="24.95" customHeight="1" x14ac:dyDescent="0.2">
      <c r="A29" s="14" t="s">
        <v>15</v>
      </c>
      <c r="B29" s="99"/>
      <c r="C29" s="14"/>
      <c r="D29" s="14"/>
      <c r="E29" s="13" t="s">
        <v>16</v>
      </c>
      <c r="F29" s="185"/>
      <c r="G29" s="185"/>
      <c r="H29" s="111"/>
      <c r="I29" s="111"/>
      <c r="J29" s="111"/>
      <c r="K29" s="111"/>
      <c r="L29" s="111"/>
      <c r="M29" s="111"/>
      <c r="N29" s="59"/>
      <c r="O29" s="59"/>
      <c r="P29" s="11"/>
      <c r="Q29" s="11"/>
      <c r="R29" s="11"/>
      <c r="S29" s="11"/>
      <c r="T29" s="11"/>
      <c r="U29" s="11"/>
      <c r="V29" s="11"/>
      <c r="W29" s="11"/>
      <c r="X29" s="11"/>
      <c r="Y29" s="11"/>
      <c r="Z29" s="11"/>
      <c r="AA29" s="10"/>
      <c r="AB29" s="43"/>
    </row>
    <row r="30" spans="1:28" s="6" customFormat="1" ht="24.95" customHeight="1" x14ac:dyDescent="0.2">
      <c r="A30" s="33"/>
      <c r="B30" s="30"/>
      <c r="C30" s="14"/>
      <c r="D30" s="14"/>
      <c r="E30" s="14"/>
      <c r="F30" s="14"/>
      <c r="G30" s="15"/>
      <c r="H30" s="111"/>
      <c r="I30" s="111"/>
      <c r="J30" s="111"/>
      <c r="K30" s="111"/>
      <c r="L30" s="111"/>
      <c r="M30" s="111"/>
      <c r="N30" s="59"/>
      <c r="O30" s="59"/>
      <c r="P30" s="11"/>
      <c r="Q30" s="11"/>
      <c r="R30" s="11"/>
      <c r="S30" s="11"/>
      <c r="T30" s="11"/>
      <c r="U30" s="11"/>
      <c r="V30" s="11"/>
      <c r="W30" s="11"/>
      <c r="X30" s="11"/>
      <c r="Y30" s="11"/>
      <c r="Z30" s="11"/>
      <c r="AA30" s="10"/>
      <c r="AB30" s="43"/>
    </row>
    <row r="31" spans="1:28" s="6" customFormat="1" ht="24.95" customHeight="1" x14ac:dyDescent="0.2">
      <c r="A31" s="13" t="s">
        <v>17</v>
      </c>
      <c r="B31" s="97"/>
      <c r="C31" s="14"/>
      <c r="D31" s="14"/>
      <c r="E31" s="13"/>
      <c r="F31" s="13" t="s">
        <v>18</v>
      </c>
      <c r="G31" s="101"/>
      <c r="H31" s="111"/>
      <c r="I31" s="111"/>
      <c r="J31" s="111"/>
      <c r="K31" s="111"/>
      <c r="L31" s="111"/>
      <c r="M31" s="111"/>
      <c r="N31" s="59"/>
      <c r="O31" s="59"/>
      <c r="P31" s="11"/>
      <c r="Q31" s="11"/>
      <c r="R31" s="11"/>
      <c r="S31" s="11"/>
      <c r="T31" s="11"/>
      <c r="U31" s="11"/>
      <c r="V31" s="11"/>
      <c r="W31" s="11"/>
      <c r="X31" s="11"/>
      <c r="Y31" s="11"/>
      <c r="Z31" s="11"/>
      <c r="AA31" s="10"/>
      <c r="AB31" s="43"/>
    </row>
    <row r="32" spans="1:28" s="6" customFormat="1" ht="24.95" customHeight="1" x14ac:dyDescent="0.2">
      <c r="A32" s="13" t="s">
        <v>19</v>
      </c>
      <c r="B32" s="97"/>
      <c r="C32" s="102"/>
      <c r="D32" s="102"/>
      <c r="E32" s="14"/>
      <c r="F32" s="13" t="s">
        <v>20</v>
      </c>
      <c r="G32" s="101"/>
      <c r="H32" s="111"/>
      <c r="I32" s="111"/>
      <c r="J32" s="111"/>
      <c r="K32" s="111"/>
      <c r="L32" s="111"/>
      <c r="M32" s="111"/>
      <c r="N32" s="59"/>
      <c r="O32" s="59"/>
      <c r="P32" s="11"/>
      <c r="Q32" s="11"/>
      <c r="R32" s="11"/>
      <c r="S32" s="11"/>
      <c r="T32" s="11"/>
      <c r="U32" s="11"/>
      <c r="V32" s="11"/>
      <c r="W32" s="11"/>
      <c r="X32" s="11"/>
      <c r="Y32" s="11"/>
      <c r="Z32" s="11"/>
      <c r="AA32" s="10"/>
      <c r="AB32" s="43"/>
    </row>
    <row r="33" spans="1:28" s="6" customFormat="1" ht="24.95" customHeight="1" x14ac:dyDescent="0.2">
      <c r="A33" s="13" t="s">
        <v>21</v>
      </c>
      <c r="B33" s="161"/>
      <c r="C33" s="161"/>
      <c r="D33" s="161"/>
      <c r="E33" s="14"/>
      <c r="F33" s="13" t="s">
        <v>22</v>
      </c>
      <c r="G33" s="98"/>
      <c r="H33" s="111"/>
      <c r="I33" s="111"/>
      <c r="J33" s="111"/>
      <c r="K33" s="111"/>
      <c r="L33" s="111"/>
      <c r="M33" s="111"/>
      <c r="N33" s="59"/>
      <c r="O33" s="59"/>
      <c r="P33" s="11"/>
      <c r="Q33" s="11"/>
      <c r="R33" s="11"/>
      <c r="S33" s="11"/>
      <c r="T33" s="11"/>
      <c r="U33" s="11"/>
      <c r="V33" s="11"/>
      <c r="W33" s="11"/>
      <c r="X33" s="11"/>
      <c r="Y33" s="11"/>
      <c r="Z33" s="11"/>
      <c r="AA33" s="10"/>
      <c r="AB33" s="43"/>
    </row>
    <row r="34" spans="1:28" s="32" customFormat="1" ht="8.1" customHeight="1" x14ac:dyDescent="0.2">
      <c r="A34" s="163"/>
      <c r="B34" s="163"/>
      <c r="C34" s="163"/>
      <c r="D34" s="163"/>
      <c r="E34" s="163"/>
      <c r="F34" s="163"/>
      <c r="G34" s="163"/>
      <c r="H34" s="111"/>
      <c r="I34" s="111"/>
      <c r="J34" s="111"/>
      <c r="K34" s="111"/>
      <c r="L34" s="111"/>
      <c r="M34" s="111"/>
      <c r="N34" s="141"/>
      <c r="O34" s="141"/>
      <c r="P34" s="38"/>
      <c r="Q34" s="38"/>
      <c r="R34" s="38"/>
      <c r="S34" s="38"/>
      <c r="T34" s="38"/>
      <c r="U34" s="38"/>
      <c r="V34" s="38"/>
      <c r="W34" s="38"/>
      <c r="X34" s="38"/>
      <c r="Y34" s="38"/>
      <c r="Z34" s="38"/>
      <c r="AA34" s="87"/>
      <c r="AB34" s="45"/>
    </row>
    <row r="35" spans="1:28" s="26" customFormat="1" ht="30.75" x14ac:dyDescent="0.25">
      <c r="A35" s="186" t="s">
        <v>326</v>
      </c>
      <c r="B35" s="186"/>
      <c r="C35" s="186"/>
      <c r="D35" s="186"/>
      <c r="E35" s="186"/>
      <c r="F35" s="186"/>
      <c r="G35" s="187"/>
      <c r="H35" s="111"/>
      <c r="I35" s="111"/>
      <c r="J35" s="111"/>
      <c r="K35" s="111"/>
      <c r="L35" s="111"/>
      <c r="M35" s="111"/>
      <c r="N35" s="142"/>
      <c r="O35" s="142"/>
      <c r="P35" s="39"/>
      <c r="Q35" s="39"/>
      <c r="R35" s="39"/>
      <c r="S35" s="39"/>
      <c r="T35" s="39"/>
      <c r="U35" s="39"/>
      <c r="V35" s="39"/>
      <c r="W35" s="39"/>
      <c r="X35" s="39"/>
      <c r="Y35" s="39"/>
      <c r="Z35" s="39"/>
      <c r="AA35" s="88"/>
      <c r="AB35" s="48"/>
    </row>
    <row r="36" spans="1:28" s="34" customFormat="1" ht="8.1" customHeight="1" thickBot="1" x14ac:dyDescent="0.3">
      <c r="A36" s="164"/>
      <c r="B36" s="164"/>
      <c r="C36" s="164"/>
      <c r="D36" s="164"/>
      <c r="E36" s="164"/>
      <c r="F36" s="164"/>
      <c r="G36" s="164"/>
      <c r="H36" s="111"/>
      <c r="I36" s="111"/>
      <c r="J36" s="111"/>
      <c r="K36" s="111"/>
      <c r="L36" s="111"/>
      <c r="M36" s="111"/>
      <c r="N36" s="143"/>
      <c r="O36" s="143"/>
      <c r="P36" s="46"/>
      <c r="Q36" s="46"/>
      <c r="R36" s="46"/>
      <c r="S36" s="46"/>
      <c r="T36" s="46"/>
      <c r="U36" s="46"/>
      <c r="V36" s="46"/>
      <c r="W36" s="46"/>
      <c r="X36" s="46"/>
      <c r="Y36" s="46"/>
      <c r="Z36" s="46"/>
      <c r="AA36" s="89"/>
      <c r="AB36" s="46"/>
    </row>
    <row r="37" spans="1:28" s="18" customFormat="1" ht="24.95" customHeight="1" x14ac:dyDescent="0.2">
      <c r="A37" s="199" t="str">
        <f>IF(B23="Sélectionner","",IF(B6="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7" s="228"/>
      <c r="C37" s="228"/>
      <c r="D37" s="228"/>
      <c r="E37" s="228"/>
      <c r="F37" s="199" t="s">
        <v>305</v>
      </c>
      <c r="G37" s="200"/>
      <c r="H37" s="112"/>
      <c r="I37" s="111"/>
      <c r="J37" s="111"/>
      <c r="K37" s="111"/>
      <c r="L37" s="111"/>
      <c r="M37" s="111"/>
      <c r="N37" s="59"/>
      <c r="O37" s="59"/>
      <c r="P37" s="11"/>
      <c r="Q37" s="11"/>
      <c r="R37" s="11"/>
      <c r="S37" s="11"/>
      <c r="T37" s="11"/>
      <c r="U37" s="11"/>
      <c r="V37" s="11"/>
      <c r="W37" s="11"/>
      <c r="X37" s="11"/>
      <c r="Y37" s="11"/>
      <c r="Z37" s="11"/>
      <c r="AA37" s="10"/>
      <c r="AB37" s="49"/>
    </row>
    <row r="38" spans="1:28" s="9" customFormat="1" ht="24.95" customHeight="1" x14ac:dyDescent="0.2">
      <c r="A38" s="201"/>
      <c r="B38" s="229"/>
      <c r="C38" s="229"/>
      <c r="D38" s="229"/>
      <c r="E38" s="229"/>
      <c r="F38" s="201" t="s">
        <v>306</v>
      </c>
      <c r="G38" s="202"/>
      <c r="H38" s="111"/>
      <c r="I38" s="111"/>
      <c r="J38" s="111"/>
      <c r="K38" s="111"/>
      <c r="L38" s="111"/>
      <c r="M38" s="111"/>
      <c r="N38" s="59"/>
      <c r="O38" s="59"/>
      <c r="P38" s="11"/>
      <c r="Q38" s="11"/>
      <c r="R38" s="11"/>
      <c r="S38" s="11"/>
      <c r="T38" s="11"/>
      <c r="U38" s="11"/>
      <c r="V38" s="11"/>
      <c r="W38" s="11"/>
      <c r="X38" s="11"/>
      <c r="Y38" s="11"/>
      <c r="Z38" s="11"/>
      <c r="AA38" s="10"/>
      <c r="AB38" s="50"/>
    </row>
    <row r="39" spans="1:28" s="9" customFormat="1" ht="24.95" customHeight="1" thickBot="1" x14ac:dyDescent="0.25">
      <c r="A39" s="230"/>
      <c r="B39" s="231"/>
      <c r="C39" s="231"/>
      <c r="D39" s="231"/>
      <c r="E39" s="231"/>
      <c r="F39" s="203" t="str">
        <f>IF(B6="","",IF(B6="Panel 1 : établissement de plus de 1 000 agents",(G41*25%),IF(B6="Panel 2 : établissement de 300 à 1 000 agents",(G41*15%),"")))</f>
        <v/>
      </c>
      <c r="G39" s="204"/>
      <c r="H39" s="111"/>
      <c r="I39" s="111"/>
      <c r="J39" s="111"/>
      <c r="K39" s="111"/>
      <c r="L39" s="111"/>
      <c r="M39" s="111"/>
      <c r="N39" s="59"/>
      <c r="O39" s="59"/>
      <c r="P39" s="11"/>
      <c r="Q39" s="11"/>
      <c r="R39" s="11"/>
      <c r="S39" s="11"/>
      <c r="T39" s="11"/>
      <c r="U39" s="11"/>
      <c r="V39" s="11"/>
      <c r="W39" s="11"/>
      <c r="X39" s="11"/>
      <c r="Y39" s="11"/>
      <c r="Z39" s="11"/>
      <c r="AA39" s="10"/>
      <c r="AB39" s="50"/>
    </row>
    <row r="40" spans="1:28" s="6" customFormat="1" ht="24.95" customHeight="1" thickBot="1" x14ac:dyDescent="0.25">
      <c r="A40" s="158"/>
      <c r="B40" s="159"/>
      <c r="C40" s="160" t="s">
        <v>23</v>
      </c>
      <c r="D40" s="160"/>
      <c r="E40" s="93" t="s">
        <v>24</v>
      </c>
      <c r="F40" s="93" t="s">
        <v>25</v>
      </c>
      <c r="G40" s="93" t="s">
        <v>26</v>
      </c>
      <c r="H40" s="111"/>
      <c r="I40" s="111"/>
      <c r="J40" s="111"/>
      <c r="K40" s="111"/>
      <c r="L40" s="111"/>
      <c r="M40" s="111"/>
      <c r="N40" s="59"/>
      <c r="O40" s="59"/>
      <c r="P40" s="11"/>
      <c r="Q40" s="11"/>
      <c r="R40" s="11"/>
      <c r="S40" s="11"/>
      <c r="T40" s="11"/>
      <c r="U40" s="11"/>
      <c r="V40" s="11"/>
      <c r="W40" s="11"/>
      <c r="X40" s="11"/>
      <c r="Y40" s="11"/>
      <c r="Z40" s="11"/>
      <c r="AA40" s="10"/>
      <c r="AB40" s="43"/>
    </row>
    <row r="41" spans="1:28" s="6" customFormat="1" ht="24.95" customHeight="1" thickBot="1" x14ac:dyDescent="0.25">
      <c r="A41" s="156" t="s">
        <v>284</v>
      </c>
      <c r="B41" s="157"/>
      <c r="C41" s="184">
        <v>0</v>
      </c>
      <c r="D41" s="184"/>
      <c r="E41" s="103">
        <v>0</v>
      </c>
      <c r="F41" s="107">
        <f>IF(G33="",0,IF(G33&lt;=52,(G31+G32)*21.61,IF(G33&gt;52,(M13/151.67)*(G31+G32))))</f>
        <v>0</v>
      </c>
      <c r="G41" s="105">
        <f>SUM(C41:F41)</f>
        <v>0</v>
      </c>
      <c r="H41" s="111"/>
      <c r="I41" s="111"/>
      <c r="J41" s="111"/>
      <c r="K41" s="111"/>
      <c r="L41" s="111"/>
      <c r="M41" s="111"/>
      <c r="N41" s="59"/>
      <c r="O41" s="59"/>
      <c r="P41" s="11"/>
      <c r="Q41" s="11"/>
      <c r="R41" s="11"/>
      <c r="S41" s="11"/>
      <c r="T41" s="11"/>
      <c r="U41" s="11"/>
      <c r="V41" s="11"/>
      <c r="W41" s="11"/>
      <c r="X41" s="11"/>
      <c r="Y41" s="11"/>
      <c r="Z41" s="11"/>
      <c r="AA41" s="10"/>
      <c r="AB41" s="43"/>
    </row>
    <row r="42" spans="1:28" s="7" customFormat="1" ht="24.95" customHeight="1" thickBot="1" x14ac:dyDescent="0.25">
      <c r="A42" s="156" t="s">
        <v>321</v>
      </c>
      <c r="B42" s="157"/>
      <c r="C42" s="180">
        <v>0</v>
      </c>
      <c r="D42" s="180"/>
      <c r="E42" s="106">
        <v>0</v>
      </c>
      <c r="F42" s="107">
        <f>SUM(F47:F48)</f>
        <v>0</v>
      </c>
      <c r="G42" s="106">
        <f>SUM(C42:F42)</f>
        <v>0</v>
      </c>
      <c r="H42" s="111"/>
      <c r="I42" s="111"/>
      <c r="J42" s="111"/>
      <c r="K42" s="111"/>
      <c r="L42" s="111"/>
      <c r="M42" s="111"/>
      <c r="N42" s="59"/>
      <c r="O42" s="59"/>
      <c r="P42" s="11"/>
      <c r="Q42" s="11"/>
      <c r="R42" s="11"/>
      <c r="S42" s="11"/>
      <c r="T42" s="11"/>
      <c r="U42" s="11"/>
      <c r="V42" s="11"/>
      <c r="W42" s="11"/>
      <c r="X42" s="11"/>
      <c r="Y42" s="11"/>
      <c r="Z42" s="11"/>
      <c r="AA42" s="10"/>
      <c r="AB42" s="44"/>
    </row>
    <row r="43" spans="1:28" s="7" customFormat="1" ht="24.95" customHeight="1" thickBot="1" x14ac:dyDescent="0.25">
      <c r="A43" s="156" t="s">
        <v>322</v>
      </c>
      <c r="B43" s="157"/>
      <c r="C43" s="184">
        <v>0</v>
      </c>
      <c r="D43" s="184"/>
      <c r="E43" s="103">
        <v>0</v>
      </c>
      <c r="F43" s="104">
        <v>0</v>
      </c>
      <c r="G43" s="106">
        <f>SUM(C43:F43)</f>
        <v>0</v>
      </c>
      <c r="H43" s="111"/>
      <c r="I43" s="111"/>
      <c r="J43" s="111"/>
      <c r="K43" s="111"/>
      <c r="L43" s="111"/>
      <c r="M43" s="111"/>
      <c r="N43" s="59"/>
      <c r="O43" s="59"/>
      <c r="P43" s="11"/>
      <c r="Q43" s="11"/>
      <c r="R43" s="11"/>
      <c r="S43" s="11"/>
      <c r="T43" s="11"/>
      <c r="U43" s="11"/>
      <c r="V43" s="11"/>
      <c r="W43" s="11"/>
      <c r="X43" s="11"/>
      <c r="Y43" s="11"/>
      <c r="Z43" s="11"/>
      <c r="AA43" s="10"/>
      <c r="AB43" s="44"/>
    </row>
    <row r="44" spans="1:28" s="7" customFormat="1" ht="24.95" customHeight="1" thickBot="1" x14ac:dyDescent="0.25">
      <c r="A44" s="156" t="s">
        <v>283</v>
      </c>
      <c r="B44" s="157"/>
      <c r="C44" s="180">
        <f>SUM(C41-(C42+C43))</f>
        <v>0</v>
      </c>
      <c r="D44" s="180"/>
      <c r="E44" s="106">
        <f>SUM(E41-(E42+E43))</f>
        <v>0</v>
      </c>
      <c r="F44" s="107">
        <f>SUM(F41-(F42+F43))</f>
        <v>0</v>
      </c>
      <c r="G44" s="106">
        <f>SUM(C44:F44)</f>
        <v>0</v>
      </c>
      <c r="H44" s="111"/>
      <c r="I44" s="111"/>
      <c r="J44" s="111"/>
      <c r="K44" s="111"/>
      <c r="L44" s="111"/>
      <c r="M44" s="111"/>
      <c r="N44" s="59"/>
      <c r="O44" s="59"/>
      <c r="P44" s="11"/>
      <c r="Q44" s="11"/>
      <c r="R44" s="11"/>
      <c r="S44" s="11"/>
      <c r="T44" s="11"/>
      <c r="U44" s="11"/>
      <c r="V44" s="11"/>
      <c r="W44" s="11"/>
      <c r="X44" s="11"/>
      <c r="Y44" s="11"/>
      <c r="Z44" s="11"/>
      <c r="AA44" s="10"/>
      <c r="AB44" s="44"/>
    </row>
    <row r="45" spans="1:28" s="6" customFormat="1" ht="24.95" customHeight="1" thickBot="1" x14ac:dyDescent="0.25">
      <c r="A45" s="156" t="s">
        <v>282</v>
      </c>
      <c r="B45" s="157"/>
      <c r="C45" s="180">
        <f>SUM(C42:D44)</f>
        <v>0</v>
      </c>
      <c r="D45" s="180"/>
      <c r="E45" s="106">
        <f>SUM(E42:E44)</f>
        <v>0</v>
      </c>
      <c r="F45" s="106">
        <f>SUM(F42:F44)</f>
        <v>0</v>
      </c>
      <c r="G45" s="106">
        <f>SUM(C45:F45)</f>
        <v>0</v>
      </c>
      <c r="H45" s="111"/>
      <c r="I45" s="111"/>
      <c r="J45" s="111"/>
      <c r="K45" s="111"/>
      <c r="L45" s="111"/>
      <c r="M45" s="111"/>
      <c r="N45" s="59"/>
      <c r="O45" s="59"/>
      <c r="P45" s="11"/>
      <c r="Q45" s="11"/>
      <c r="R45" s="11"/>
      <c r="S45" s="11"/>
      <c r="T45" s="11"/>
      <c r="U45" s="11"/>
      <c r="V45" s="11"/>
      <c r="W45" s="11"/>
      <c r="X45" s="11"/>
      <c r="Y45" s="11"/>
      <c r="Z45" s="11"/>
      <c r="AA45" s="10"/>
      <c r="AB45" s="43"/>
    </row>
    <row r="46" spans="1:28" s="52" customFormat="1" ht="8.1" customHeight="1" thickBot="1" x14ac:dyDescent="0.25">
      <c r="A46" s="179"/>
      <c r="B46" s="179"/>
      <c r="C46" s="179"/>
      <c r="D46" s="179"/>
      <c r="E46" s="179"/>
      <c r="F46" s="179"/>
      <c r="G46" s="179"/>
      <c r="H46" s="111"/>
      <c r="I46" s="111"/>
      <c r="J46" s="111"/>
      <c r="K46" s="111"/>
      <c r="L46" s="111"/>
      <c r="M46" s="111"/>
      <c r="N46" s="59"/>
      <c r="O46" s="59"/>
      <c r="P46" s="11"/>
      <c r="Q46" s="11"/>
      <c r="R46" s="11"/>
      <c r="S46" s="11"/>
      <c r="T46" s="11"/>
      <c r="U46" s="11"/>
      <c r="V46" s="11"/>
      <c r="W46" s="11"/>
      <c r="X46" s="11"/>
      <c r="Y46" s="11"/>
      <c r="Z46" s="11"/>
      <c r="AA46" s="10"/>
    </row>
    <row r="47" spans="1:28" s="79" customFormat="1" ht="24.95" hidden="1" customHeight="1" x14ac:dyDescent="0.3">
      <c r="A47" s="189" t="str">
        <f>IF(B6='liste des établissements'!B25,B6,"")</f>
        <v/>
      </c>
      <c r="B47" s="189"/>
      <c r="C47" s="216"/>
      <c r="D47" s="216"/>
      <c r="E47" s="90"/>
      <c r="F47" s="90">
        <f>IF(A47="",0,IF(AND(B6="Panel 1 : établissement de plus de 1 000 agents",F39&gt;=F41),F41,F39))</f>
        <v>0</v>
      </c>
      <c r="G47" s="90">
        <f>SUM(C47:F47)</f>
        <v>0</v>
      </c>
      <c r="H47" s="111"/>
      <c r="I47" s="111"/>
      <c r="J47" s="112"/>
      <c r="K47" s="112"/>
      <c r="L47" s="112"/>
      <c r="M47" s="111"/>
      <c r="N47" s="144"/>
      <c r="O47" s="144"/>
      <c r="P47" s="113"/>
      <c r="Q47" s="113"/>
      <c r="R47" s="113"/>
      <c r="S47" s="113"/>
      <c r="T47" s="113"/>
      <c r="U47" s="113"/>
      <c r="V47" s="113"/>
      <c r="W47" s="113"/>
      <c r="X47" s="113"/>
      <c r="Y47" s="113"/>
      <c r="Z47" s="113"/>
      <c r="AA47" s="78"/>
    </row>
    <row r="48" spans="1:28" s="54" customFormat="1" ht="24.95" hidden="1" customHeight="1" x14ac:dyDescent="0.3">
      <c r="A48" s="232" t="str">
        <f>IF(B6='liste des établissements'!B4,B6,"")</f>
        <v/>
      </c>
      <c r="B48" s="232"/>
      <c r="C48" s="188"/>
      <c r="D48" s="188"/>
      <c r="E48" s="91"/>
      <c r="F48" s="91">
        <f>IF(A48="",0,IF(AND(B6="Panel 2 : établissement de 300 à 1 000 agents",F39&gt;=F41),F41,F39))</f>
        <v>0</v>
      </c>
      <c r="G48" s="90">
        <f>SUM(C48:F48)</f>
        <v>0</v>
      </c>
      <c r="H48" s="112"/>
      <c r="I48" s="111"/>
      <c r="J48" s="111"/>
      <c r="K48" s="111"/>
      <c r="L48" s="111"/>
      <c r="M48" s="111"/>
      <c r="N48" s="144"/>
      <c r="O48" s="144"/>
      <c r="P48" s="113"/>
      <c r="Q48" s="113"/>
      <c r="R48" s="113"/>
      <c r="S48" s="113"/>
      <c r="T48" s="113"/>
      <c r="U48" s="113"/>
      <c r="V48" s="113"/>
      <c r="W48" s="113"/>
      <c r="X48" s="113"/>
      <c r="Y48" s="113"/>
      <c r="Z48" s="113"/>
      <c r="AA48" s="78"/>
    </row>
    <row r="49" spans="1:33" s="53" customFormat="1" ht="8.1" customHeight="1" thickBot="1" x14ac:dyDescent="0.25">
      <c r="A49" s="192"/>
      <c r="B49" s="192"/>
      <c r="C49" s="192"/>
      <c r="D49" s="192"/>
      <c r="E49" s="192"/>
      <c r="F49" s="192"/>
      <c r="G49" s="192"/>
      <c r="H49" s="111"/>
      <c r="I49" s="111"/>
      <c r="J49" s="111"/>
      <c r="K49" s="111"/>
      <c r="L49" s="111"/>
      <c r="M49" s="111"/>
      <c r="N49" s="59"/>
      <c r="O49" s="59"/>
      <c r="P49" s="11"/>
      <c r="Q49" s="11"/>
      <c r="R49" s="11"/>
      <c r="S49" s="11"/>
      <c r="T49" s="11"/>
      <c r="U49" s="11"/>
      <c r="V49" s="11"/>
      <c r="W49" s="11"/>
      <c r="X49" s="11"/>
      <c r="Y49" s="11"/>
      <c r="Z49" s="11"/>
      <c r="AA49" s="10"/>
    </row>
    <row r="50" spans="1:33" s="9" customFormat="1" ht="84" customHeight="1" thickBot="1" x14ac:dyDescent="0.25">
      <c r="A50" s="223" t="s">
        <v>345</v>
      </c>
      <c r="B50" s="223"/>
      <c r="C50" s="223"/>
      <c r="D50" s="223"/>
      <c r="E50" s="223"/>
      <c r="F50" s="224" t="s">
        <v>344</v>
      </c>
      <c r="G50" s="225"/>
      <c r="H50" s="111"/>
      <c r="I50" s="111"/>
      <c r="J50" s="111"/>
      <c r="K50" s="111"/>
      <c r="L50" s="111"/>
      <c r="M50" s="111"/>
      <c r="N50" s="59"/>
      <c r="O50" s="59"/>
      <c r="P50" s="11"/>
      <c r="Q50" s="11"/>
      <c r="R50" s="11"/>
      <c r="S50" s="11"/>
      <c r="T50" s="11"/>
      <c r="U50" s="11"/>
      <c r="V50" s="11"/>
      <c r="W50" s="11"/>
      <c r="X50" s="11"/>
      <c r="Y50" s="11"/>
      <c r="Z50" s="11"/>
      <c r="AA50" s="10"/>
      <c r="AB50" s="50"/>
    </row>
    <row r="51" spans="1:33" s="9" customFormat="1" ht="50.1" customHeight="1" thickBot="1" x14ac:dyDescent="0.25">
      <c r="A51" s="178" t="s">
        <v>286</v>
      </c>
      <c r="B51" s="178"/>
      <c r="C51" s="178"/>
      <c r="D51" s="178"/>
      <c r="E51" s="178"/>
      <c r="F51" s="178"/>
      <c r="G51" s="178"/>
      <c r="H51" s="111"/>
      <c r="I51" s="111"/>
      <c r="J51" s="111"/>
      <c r="K51" s="111"/>
      <c r="L51" s="111"/>
      <c r="M51" s="111"/>
      <c r="N51" s="59"/>
      <c r="O51" s="59"/>
      <c r="P51" s="11"/>
      <c r="Q51" s="11"/>
      <c r="R51" s="11"/>
      <c r="S51" s="11"/>
      <c r="T51" s="11"/>
      <c r="U51" s="11"/>
      <c r="V51" s="11"/>
      <c r="W51" s="11"/>
      <c r="X51" s="11"/>
      <c r="Y51" s="11"/>
      <c r="Z51" s="11"/>
      <c r="AA51" s="10"/>
      <c r="AB51" s="50"/>
    </row>
    <row r="52" spans="1:33" s="18" customFormat="1" ht="24.95" customHeight="1" x14ac:dyDescent="0.2">
      <c r="A52" s="205" t="s">
        <v>27</v>
      </c>
      <c r="B52" s="205"/>
      <c r="C52" s="205"/>
      <c r="D52" s="206"/>
      <c r="E52" s="174" t="s">
        <v>300</v>
      </c>
      <c r="F52" s="175"/>
      <c r="G52" s="176"/>
      <c r="H52" s="111"/>
      <c r="I52" s="111"/>
      <c r="J52" s="111"/>
      <c r="K52" s="111"/>
      <c r="L52" s="111"/>
      <c r="M52" s="111"/>
      <c r="N52" s="59"/>
      <c r="O52" s="59"/>
      <c r="P52" s="11"/>
      <c r="Q52" s="11"/>
      <c r="R52" s="11"/>
      <c r="S52" s="11"/>
      <c r="T52" s="11"/>
      <c r="U52" s="11"/>
      <c r="V52" s="11"/>
      <c r="W52" s="11"/>
      <c r="X52" s="11"/>
      <c r="Y52" s="11"/>
      <c r="Z52" s="11"/>
      <c r="AA52" s="10"/>
      <c r="AB52" s="49"/>
    </row>
    <row r="53" spans="1:33" s="18" customFormat="1" ht="24.95" customHeight="1" x14ac:dyDescent="0.2">
      <c r="A53" s="36" t="s">
        <v>301</v>
      </c>
      <c r="B53" s="207"/>
      <c r="C53" s="207"/>
      <c r="D53" s="35"/>
      <c r="E53" s="217"/>
      <c r="F53" s="218"/>
      <c r="G53" s="219"/>
      <c r="H53" s="111"/>
      <c r="I53" s="111"/>
      <c r="J53" s="111"/>
      <c r="K53" s="111"/>
      <c r="L53" s="111"/>
      <c r="M53" s="111"/>
      <c r="N53" s="59"/>
      <c r="O53" s="59"/>
      <c r="P53" s="11"/>
      <c r="Q53" s="11"/>
      <c r="R53" s="11"/>
      <c r="S53" s="11"/>
      <c r="T53" s="11"/>
      <c r="U53" s="11"/>
      <c r="V53" s="11"/>
      <c r="W53" s="11"/>
      <c r="X53" s="11"/>
      <c r="Y53" s="11"/>
      <c r="Z53" s="11"/>
      <c r="AA53" s="10"/>
      <c r="AB53" s="49"/>
    </row>
    <row r="54" spans="1:33" s="21" customFormat="1" ht="24.95" customHeight="1" thickBot="1" x14ac:dyDescent="0.25">
      <c r="A54" s="37" t="s">
        <v>302</v>
      </c>
      <c r="B54" s="214"/>
      <c r="C54" s="161"/>
      <c r="D54" s="19"/>
      <c r="E54" s="217"/>
      <c r="F54" s="218"/>
      <c r="G54" s="219"/>
      <c r="H54" s="111"/>
      <c r="I54" s="111"/>
      <c r="J54" s="111"/>
      <c r="K54" s="111"/>
      <c r="L54" s="111"/>
      <c r="M54" s="111"/>
      <c r="N54" s="59"/>
      <c r="O54" s="59"/>
      <c r="P54" s="11"/>
      <c r="Q54" s="11"/>
      <c r="R54" s="11"/>
      <c r="S54" s="11"/>
      <c r="T54" s="11"/>
      <c r="U54" s="11"/>
      <c r="V54" s="11"/>
      <c r="W54" s="11"/>
      <c r="X54" s="11"/>
      <c r="Y54" s="11"/>
      <c r="Z54" s="11"/>
      <c r="AA54" s="10"/>
      <c r="AB54" s="47"/>
      <c r="AC54" s="8"/>
      <c r="AD54" s="8"/>
      <c r="AE54" s="8"/>
      <c r="AF54" s="8"/>
      <c r="AG54" s="8"/>
    </row>
    <row r="55" spans="1:33" s="23" customFormat="1" ht="24.95" customHeight="1" thickBot="1" x14ac:dyDescent="0.25">
      <c r="A55" s="29" t="s">
        <v>303</v>
      </c>
      <c r="B55" s="215"/>
      <c r="C55" s="215"/>
      <c r="D55" s="20"/>
      <c r="E55" s="217"/>
      <c r="F55" s="218"/>
      <c r="G55" s="219"/>
      <c r="H55" s="111"/>
      <c r="I55" s="111"/>
      <c r="J55" s="111"/>
      <c r="K55" s="111"/>
      <c r="L55" s="111"/>
      <c r="M55" s="111"/>
      <c r="N55" s="59"/>
      <c r="O55" s="59"/>
      <c r="P55" s="11"/>
      <c r="Q55" s="11"/>
      <c r="R55" s="11"/>
      <c r="S55" s="11"/>
      <c r="T55" s="11"/>
      <c r="U55" s="11"/>
      <c r="V55" s="11"/>
      <c r="W55" s="11"/>
      <c r="X55" s="11"/>
      <c r="Y55" s="11"/>
      <c r="Z55" s="11"/>
      <c r="AA55" s="10"/>
      <c r="AB55" s="47"/>
      <c r="AC55" s="8"/>
      <c r="AD55" s="8"/>
      <c r="AE55" s="8"/>
      <c r="AF55" s="8"/>
      <c r="AG55" s="8"/>
    </row>
    <row r="56" spans="1:33" s="24" customFormat="1" ht="24.95" customHeight="1" x14ac:dyDescent="0.2">
      <c r="A56" s="191" t="s">
        <v>304</v>
      </c>
      <c r="B56" s="208"/>
      <c r="C56" s="209"/>
      <c r="D56" s="22"/>
      <c r="E56" s="217"/>
      <c r="F56" s="218"/>
      <c r="G56" s="219"/>
      <c r="H56" s="111"/>
      <c r="I56" s="111"/>
      <c r="J56" s="111"/>
      <c r="K56" s="111"/>
      <c r="L56" s="111"/>
      <c r="M56" s="111"/>
      <c r="N56" s="59"/>
      <c r="O56" s="59"/>
      <c r="P56" s="11"/>
      <c r="Q56" s="11"/>
      <c r="R56" s="11"/>
      <c r="S56" s="11"/>
      <c r="T56" s="11"/>
      <c r="U56" s="11"/>
      <c r="V56" s="11"/>
      <c r="W56" s="11"/>
      <c r="X56" s="11"/>
      <c r="Y56" s="11"/>
      <c r="Z56" s="11"/>
      <c r="AA56" s="10"/>
      <c r="AB56" s="51"/>
    </row>
    <row r="57" spans="1:33" s="9" customFormat="1" ht="24.95" customHeight="1" x14ac:dyDescent="0.2">
      <c r="A57" s="191"/>
      <c r="B57" s="210"/>
      <c r="C57" s="211"/>
      <c r="D57" s="22"/>
      <c r="E57" s="217"/>
      <c r="F57" s="218"/>
      <c r="G57" s="219"/>
      <c r="H57" s="111"/>
      <c r="I57" s="111"/>
      <c r="J57" s="111"/>
      <c r="K57" s="111"/>
      <c r="L57" s="111"/>
      <c r="M57" s="111"/>
      <c r="N57" s="59"/>
      <c r="O57" s="59"/>
      <c r="P57" s="11"/>
      <c r="Q57" s="11"/>
      <c r="R57" s="11"/>
      <c r="S57" s="11"/>
      <c r="T57" s="11"/>
      <c r="U57" s="11"/>
      <c r="V57" s="11"/>
      <c r="W57" s="11"/>
      <c r="X57" s="11"/>
      <c r="Y57" s="11"/>
      <c r="Z57" s="11"/>
      <c r="AA57" s="10"/>
      <c r="AB57" s="50"/>
    </row>
    <row r="58" spans="1:33" s="9" customFormat="1" ht="24.95" customHeight="1" x14ac:dyDescent="0.2">
      <c r="A58" s="191"/>
      <c r="B58" s="210"/>
      <c r="C58" s="211"/>
      <c r="D58" s="22"/>
      <c r="E58" s="217"/>
      <c r="F58" s="218"/>
      <c r="G58" s="219"/>
      <c r="H58" s="111"/>
      <c r="I58" s="111"/>
      <c r="J58" s="111"/>
      <c r="K58" s="111"/>
      <c r="L58" s="111"/>
      <c r="M58" s="111"/>
      <c r="N58" s="59"/>
      <c r="O58" s="59"/>
      <c r="P58" s="11"/>
      <c r="Q58" s="11"/>
      <c r="R58" s="11"/>
      <c r="S58" s="11"/>
      <c r="T58" s="11"/>
      <c r="U58" s="11"/>
      <c r="V58" s="11"/>
      <c r="W58" s="11"/>
      <c r="X58" s="11"/>
      <c r="Y58" s="11"/>
      <c r="Z58" s="11"/>
      <c r="AA58" s="10"/>
      <c r="AB58" s="50"/>
    </row>
    <row r="59" spans="1:33" s="9" customFormat="1" ht="24.95" customHeight="1" thickBot="1" x14ac:dyDescent="0.25">
      <c r="A59" s="191"/>
      <c r="B59" s="212"/>
      <c r="C59" s="213"/>
      <c r="D59" s="22"/>
      <c r="E59" s="220"/>
      <c r="F59" s="221"/>
      <c r="G59" s="222"/>
      <c r="H59" s="111"/>
      <c r="I59" s="111"/>
      <c r="J59" s="111"/>
      <c r="K59" s="111"/>
      <c r="L59" s="111"/>
      <c r="M59" s="111"/>
      <c r="N59" s="59"/>
      <c r="O59" s="59"/>
      <c r="P59" s="11"/>
      <c r="Q59" s="11"/>
      <c r="R59" s="11"/>
      <c r="S59" s="11"/>
      <c r="T59" s="11"/>
      <c r="U59" s="11"/>
      <c r="V59" s="11"/>
      <c r="W59" s="11"/>
      <c r="X59" s="11"/>
      <c r="Y59" s="11"/>
      <c r="Z59" s="11"/>
      <c r="AA59" s="10"/>
      <c r="AB59" s="50"/>
    </row>
    <row r="60" spans="1:33" s="9" customFormat="1" ht="24.95" customHeight="1" x14ac:dyDescent="0.2">
      <c r="A60" s="17"/>
      <c r="B60" s="17"/>
      <c r="C60" s="17"/>
      <c r="D60" s="17"/>
      <c r="E60" s="17"/>
      <c r="F60" s="17"/>
      <c r="G60" s="17"/>
      <c r="H60" s="111"/>
      <c r="I60" s="111"/>
      <c r="J60" s="111"/>
      <c r="K60" s="111"/>
      <c r="L60" s="111"/>
      <c r="M60" s="111"/>
      <c r="N60" s="59"/>
      <c r="O60" s="59"/>
      <c r="P60" s="11"/>
      <c r="Q60" s="11"/>
      <c r="R60" s="11"/>
      <c r="S60" s="11"/>
      <c r="T60" s="11"/>
      <c r="U60" s="11"/>
      <c r="V60" s="11"/>
      <c r="W60" s="11"/>
      <c r="X60" s="11"/>
      <c r="Y60" s="11"/>
      <c r="Z60" s="11"/>
      <c r="AA60" s="10"/>
      <c r="AB60" s="50"/>
    </row>
    <row r="61" spans="1:33" s="9" customFormat="1" ht="24.95" customHeight="1" x14ac:dyDescent="0.2">
      <c r="A61" s="17"/>
      <c r="B61" s="17"/>
      <c r="C61" s="17"/>
      <c r="D61" s="17"/>
      <c r="E61" s="17"/>
      <c r="F61" s="17"/>
      <c r="G61" s="17"/>
      <c r="H61" s="111"/>
      <c r="I61" s="111"/>
      <c r="J61" s="111"/>
      <c r="K61" s="111"/>
      <c r="L61" s="111"/>
      <c r="M61" s="111"/>
      <c r="N61" s="59"/>
      <c r="O61" s="59"/>
      <c r="P61" s="11"/>
      <c r="Q61" s="11"/>
      <c r="R61" s="11"/>
      <c r="S61" s="11"/>
      <c r="T61" s="11"/>
      <c r="U61" s="11"/>
      <c r="V61" s="11"/>
      <c r="W61" s="11"/>
      <c r="X61" s="11"/>
      <c r="Y61" s="11"/>
      <c r="Z61" s="11"/>
      <c r="AA61" s="10"/>
      <c r="AB61" s="50"/>
    </row>
    <row r="62" spans="1:33" s="66" customFormat="1" ht="30.75" customHeight="1" x14ac:dyDescent="0.2">
      <c r="A62" s="73"/>
      <c r="B62" s="73"/>
      <c r="C62" s="73"/>
      <c r="D62" s="73"/>
      <c r="E62" s="73"/>
      <c r="F62" s="73"/>
      <c r="G62" s="73"/>
      <c r="H62" s="114"/>
      <c r="I62" s="114"/>
      <c r="J62" s="114"/>
      <c r="K62" s="114"/>
      <c r="L62" s="114"/>
      <c r="M62" s="114"/>
      <c r="N62" s="145"/>
      <c r="O62" s="145"/>
      <c r="P62" s="115"/>
      <c r="Q62" s="115"/>
      <c r="R62" s="115"/>
      <c r="S62" s="115"/>
      <c r="T62" s="115"/>
      <c r="U62" s="115"/>
      <c r="V62" s="115"/>
      <c r="W62" s="115"/>
      <c r="X62" s="115"/>
      <c r="Y62" s="115"/>
      <c r="Z62" s="115"/>
      <c r="AA62" s="65"/>
    </row>
    <row r="63" spans="1:33" s="118" customFormat="1" ht="24.95" customHeight="1" x14ac:dyDescent="0.2">
      <c r="A63" s="117"/>
      <c r="B63" s="117"/>
      <c r="C63" s="117"/>
      <c r="D63" s="117"/>
      <c r="E63" s="117"/>
      <c r="F63" s="117"/>
      <c r="G63" s="117"/>
      <c r="H63" s="114"/>
      <c r="I63" s="114"/>
      <c r="J63" s="114"/>
      <c r="K63" s="114"/>
      <c r="L63" s="114"/>
      <c r="M63" s="114"/>
      <c r="N63" s="145"/>
      <c r="O63" s="145"/>
      <c r="P63" s="115"/>
      <c r="Q63" s="115"/>
      <c r="R63" s="115"/>
      <c r="S63" s="115"/>
      <c r="T63" s="115"/>
      <c r="U63" s="115"/>
      <c r="V63" s="115"/>
      <c r="W63" s="115"/>
      <c r="X63" s="115"/>
      <c r="Y63" s="115"/>
      <c r="Z63" s="115"/>
      <c r="AA63" s="115"/>
    </row>
    <row r="64" spans="1:33" s="118" customFormat="1" ht="24.95" customHeight="1" x14ac:dyDescent="0.25">
      <c r="A64" s="119"/>
      <c r="B64" s="119"/>
      <c r="C64" s="116"/>
      <c r="D64" s="116"/>
      <c r="E64" s="116"/>
      <c r="F64" s="116"/>
      <c r="G64" s="120"/>
      <c r="H64" s="114"/>
      <c r="I64" s="114"/>
      <c r="J64" s="114"/>
      <c r="K64" s="114"/>
      <c r="L64" s="114"/>
      <c r="M64" s="114"/>
      <c r="N64" s="145"/>
      <c r="O64" s="145"/>
      <c r="P64" s="115"/>
      <c r="Q64" s="115"/>
      <c r="R64" s="115"/>
      <c r="S64" s="115"/>
      <c r="T64" s="115"/>
      <c r="U64" s="115"/>
      <c r="V64" s="115"/>
      <c r="W64" s="115"/>
      <c r="X64" s="115"/>
      <c r="Y64" s="115"/>
      <c r="Z64" s="115"/>
      <c r="AA64" s="115"/>
    </row>
    <row r="65" spans="1:27" s="122" customFormat="1" ht="24.95" customHeight="1" x14ac:dyDescent="0.25">
      <c r="A65" s="119"/>
      <c r="B65" s="121"/>
      <c r="C65" s="116"/>
      <c r="D65" s="116"/>
      <c r="E65" s="116"/>
      <c r="F65" s="116"/>
      <c r="G65" s="120"/>
      <c r="H65" s="114"/>
      <c r="I65" s="114"/>
      <c r="J65" s="114"/>
      <c r="K65" s="114"/>
      <c r="L65" s="114"/>
      <c r="M65" s="114"/>
      <c r="N65" s="145"/>
      <c r="O65" s="145"/>
      <c r="P65" s="115"/>
      <c r="Q65" s="115"/>
      <c r="R65" s="115"/>
      <c r="S65" s="115"/>
      <c r="T65" s="115"/>
      <c r="U65" s="115"/>
      <c r="V65" s="115"/>
      <c r="W65" s="115"/>
      <c r="X65" s="115"/>
      <c r="Y65" s="115"/>
      <c r="Z65" s="115"/>
      <c r="AA65" s="115"/>
    </row>
    <row r="66" spans="1:27" s="122" customFormat="1" ht="24.95" customHeight="1" x14ac:dyDescent="0.25">
      <c r="A66" s="119"/>
      <c r="B66" s="121"/>
      <c r="C66" s="116"/>
      <c r="D66" s="116"/>
      <c r="E66" s="116"/>
      <c r="F66" s="116"/>
      <c r="G66" s="120"/>
      <c r="H66" s="114"/>
      <c r="I66" s="114"/>
      <c r="J66" s="114"/>
      <c r="K66" s="114"/>
      <c r="L66" s="114"/>
      <c r="M66" s="114"/>
      <c r="N66" s="145"/>
      <c r="O66" s="145"/>
      <c r="P66" s="115"/>
      <c r="Q66" s="115"/>
      <c r="R66" s="115"/>
      <c r="S66" s="115"/>
      <c r="T66" s="115"/>
      <c r="U66" s="115"/>
      <c r="V66" s="115"/>
      <c r="W66" s="115"/>
      <c r="X66" s="115"/>
      <c r="Y66" s="115"/>
      <c r="Z66" s="115"/>
      <c r="AA66" s="115"/>
    </row>
    <row r="67" spans="1:27" s="122" customFormat="1" ht="24.95" customHeight="1" x14ac:dyDescent="0.25">
      <c r="A67" s="119"/>
      <c r="B67" s="121"/>
      <c r="C67" s="116"/>
      <c r="D67" s="116"/>
      <c r="E67" s="116"/>
      <c r="F67" s="116"/>
      <c r="G67" s="120"/>
      <c r="H67" s="114"/>
      <c r="I67" s="114"/>
      <c r="J67" s="114"/>
      <c r="K67" s="114"/>
      <c r="L67" s="114"/>
      <c r="M67" s="114"/>
      <c r="N67" s="145"/>
      <c r="O67" s="145"/>
      <c r="P67" s="115"/>
      <c r="Q67" s="115"/>
      <c r="R67" s="115"/>
      <c r="S67" s="115"/>
      <c r="T67" s="115"/>
      <c r="U67" s="115"/>
      <c r="V67" s="115"/>
      <c r="W67" s="115"/>
      <c r="X67" s="115"/>
      <c r="Y67" s="115"/>
      <c r="Z67" s="115"/>
      <c r="AA67" s="115"/>
    </row>
    <row r="68" spans="1:27" s="122" customFormat="1" ht="24.95" customHeight="1" x14ac:dyDescent="0.25">
      <c r="A68" s="119"/>
      <c r="B68" s="121"/>
      <c r="C68" s="116"/>
      <c r="D68" s="116"/>
      <c r="E68" s="116"/>
      <c r="F68" s="116"/>
      <c r="G68" s="120"/>
      <c r="H68" s="114"/>
      <c r="I68" s="114"/>
      <c r="J68" s="114"/>
      <c r="K68" s="114"/>
      <c r="L68" s="114"/>
      <c r="M68" s="114"/>
      <c r="N68" s="145"/>
      <c r="O68" s="145"/>
      <c r="P68" s="115"/>
      <c r="Q68" s="115"/>
      <c r="R68" s="115"/>
      <c r="S68" s="115"/>
      <c r="T68" s="115"/>
      <c r="U68" s="115"/>
      <c r="V68" s="115"/>
      <c r="W68" s="115"/>
      <c r="X68" s="115"/>
      <c r="Y68" s="115"/>
      <c r="Z68" s="115"/>
      <c r="AA68" s="115"/>
    </row>
    <row r="69" spans="1:27" s="115" customFormat="1" ht="24.95" customHeight="1" x14ac:dyDescent="0.25">
      <c r="A69" s="119"/>
      <c r="B69" s="121"/>
      <c r="C69" s="116"/>
      <c r="D69" s="116"/>
      <c r="E69" s="116"/>
      <c r="F69" s="116"/>
      <c r="G69" s="120"/>
      <c r="H69" s="114"/>
      <c r="I69" s="114"/>
      <c r="J69" s="114"/>
      <c r="K69" s="114"/>
      <c r="L69" s="114"/>
      <c r="M69" s="114"/>
      <c r="N69" s="145"/>
      <c r="O69" s="145"/>
    </row>
    <row r="70" spans="1:27" s="122" customFormat="1" ht="24.95" customHeight="1" x14ac:dyDescent="0.25">
      <c r="A70" s="119"/>
      <c r="B70" s="121"/>
      <c r="C70" s="116"/>
      <c r="D70" s="116"/>
      <c r="E70" s="116"/>
      <c r="F70" s="116"/>
      <c r="G70" s="120"/>
      <c r="H70" s="114"/>
      <c r="I70" s="114"/>
      <c r="J70" s="114"/>
      <c r="K70" s="114"/>
      <c r="L70" s="114"/>
      <c r="M70" s="114"/>
      <c r="N70" s="145"/>
      <c r="O70" s="145"/>
      <c r="P70" s="115"/>
      <c r="Q70" s="115"/>
      <c r="R70" s="115"/>
      <c r="S70" s="115"/>
      <c r="T70" s="115"/>
      <c r="U70" s="115"/>
      <c r="V70" s="115"/>
      <c r="W70" s="115"/>
      <c r="X70" s="115"/>
      <c r="Y70" s="115"/>
      <c r="Z70" s="115"/>
      <c r="AA70" s="115"/>
    </row>
    <row r="71" spans="1:27" s="122" customFormat="1" ht="24.95" customHeight="1" x14ac:dyDescent="0.25">
      <c r="A71" s="119"/>
      <c r="B71" s="121"/>
      <c r="C71" s="116"/>
      <c r="D71" s="116"/>
      <c r="E71" s="116"/>
      <c r="F71" s="116"/>
      <c r="G71" s="120"/>
      <c r="H71" s="114"/>
      <c r="I71" s="114"/>
      <c r="J71" s="114"/>
      <c r="K71" s="114"/>
      <c r="L71" s="114"/>
      <c r="M71" s="114"/>
      <c r="N71" s="145"/>
      <c r="O71" s="145"/>
      <c r="P71" s="115"/>
      <c r="Q71" s="115"/>
      <c r="R71" s="115"/>
      <c r="S71" s="115"/>
      <c r="T71" s="115"/>
      <c r="U71" s="115"/>
      <c r="V71" s="115"/>
      <c r="W71" s="115"/>
      <c r="X71" s="115"/>
      <c r="Y71" s="115"/>
      <c r="Z71" s="115"/>
      <c r="AA71" s="115"/>
    </row>
    <row r="72" spans="1:27" s="122" customFormat="1" ht="24.95" customHeight="1" x14ac:dyDescent="0.25">
      <c r="A72" s="119"/>
      <c r="B72" s="121"/>
      <c r="C72" s="116"/>
      <c r="D72" s="116"/>
      <c r="E72" s="116"/>
      <c r="F72" s="116"/>
      <c r="G72" s="120"/>
      <c r="H72" s="114"/>
      <c r="I72" s="114"/>
      <c r="J72" s="114"/>
      <c r="K72" s="114"/>
      <c r="L72" s="114"/>
      <c r="M72" s="114"/>
      <c r="N72" s="145"/>
      <c r="O72" s="145"/>
      <c r="P72" s="115"/>
      <c r="Q72" s="115"/>
      <c r="R72" s="115"/>
      <c r="S72" s="115"/>
      <c r="T72" s="115"/>
      <c r="U72" s="115"/>
      <c r="V72" s="115"/>
      <c r="W72" s="115"/>
      <c r="X72" s="115"/>
      <c r="Y72" s="115"/>
      <c r="Z72" s="115"/>
      <c r="AA72" s="115"/>
    </row>
    <row r="73" spans="1:27" s="123" customFormat="1" ht="24.95" customHeight="1" x14ac:dyDescent="0.25">
      <c r="A73" s="119"/>
      <c r="B73" s="121"/>
      <c r="C73" s="116"/>
      <c r="D73" s="116"/>
      <c r="E73" s="116"/>
      <c r="F73" s="116"/>
      <c r="G73" s="120"/>
      <c r="H73" s="114"/>
      <c r="I73" s="114"/>
      <c r="J73" s="114"/>
      <c r="K73" s="114"/>
      <c r="L73" s="114"/>
      <c r="M73" s="114"/>
      <c r="N73" s="146"/>
      <c r="O73" s="146"/>
      <c r="P73" s="116"/>
      <c r="Q73" s="116"/>
      <c r="R73" s="116"/>
      <c r="S73" s="116"/>
      <c r="T73" s="116"/>
      <c r="U73" s="116"/>
      <c r="V73" s="116"/>
      <c r="W73" s="116"/>
      <c r="X73" s="116"/>
      <c r="Y73" s="116"/>
      <c r="Z73" s="116"/>
      <c r="AA73" s="116"/>
    </row>
    <row r="74" spans="1:27" s="123" customFormat="1" ht="24.95" customHeight="1" x14ac:dyDescent="0.25">
      <c r="A74" s="119"/>
      <c r="B74" s="121"/>
      <c r="C74" s="116"/>
      <c r="D74" s="116"/>
      <c r="E74" s="116"/>
      <c r="F74" s="116"/>
      <c r="G74" s="120"/>
      <c r="H74" s="114"/>
      <c r="I74" s="114"/>
      <c r="J74" s="114"/>
      <c r="K74" s="114"/>
      <c r="L74" s="114"/>
      <c r="M74" s="114"/>
      <c r="N74" s="146"/>
      <c r="O74" s="146"/>
      <c r="P74" s="116"/>
      <c r="Q74" s="116"/>
      <c r="R74" s="116"/>
      <c r="S74" s="116"/>
      <c r="T74" s="116"/>
      <c r="U74" s="116"/>
      <c r="V74" s="116"/>
      <c r="W74" s="116"/>
      <c r="X74" s="116"/>
      <c r="Y74" s="116"/>
      <c r="Z74" s="116"/>
      <c r="AA74" s="116"/>
    </row>
    <row r="75" spans="1:27" s="123" customFormat="1" ht="24.95" customHeight="1" x14ac:dyDescent="0.25">
      <c r="A75" s="119"/>
      <c r="B75" s="121"/>
      <c r="C75" s="116"/>
      <c r="D75" s="116"/>
      <c r="E75" s="116"/>
      <c r="F75" s="116"/>
      <c r="G75" s="120"/>
      <c r="H75" s="114"/>
      <c r="I75" s="114"/>
      <c r="J75" s="114"/>
      <c r="K75" s="114"/>
      <c r="L75" s="114"/>
      <c r="M75" s="114"/>
      <c r="N75" s="146"/>
      <c r="O75" s="146"/>
      <c r="P75" s="116"/>
      <c r="Q75" s="116"/>
      <c r="R75" s="116"/>
      <c r="S75" s="116"/>
      <c r="T75" s="116"/>
      <c r="U75" s="116"/>
      <c r="V75" s="116"/>
      <c r="W75" s="116"/>
      <c r="X75" s="116"/>
      <c r="Y75" s="116"/>
      <c r="Z75" s="116"/>
      <c r="AA75" s="116"/>
    </row>
    <row r="76" spans="1:27" s="123" customFormat="1" ht="24.95" customHeight="1" x14ac:dyDescent="0.25">
      <c r="A76" s="119"/>
      <c r="B76" s="121"/>
      <c r="C76" s="116"/>
      <c r="D76" s="116"/>
      <c r="E76" s="116"/>
      <c r="F76" s="116"/>
      <c r="G76" s="120"/>
      <c r="H76" s="114"/>
      <c r="I76" s="114"/>
      <c r="J76" s="114"/>
      <c r="K76" s="114"/>
      <c r="L76" s="114"/>
      <c r="M76" s="114"/>
      <c r="N76" s="146"/>
      <c r="O76" s="146"/>
      <c r="P76" s="116"/>
      <c r="Q76" s="116"/>
      <c r="R76" s="116"/>
      <c r="S76" s="116"/>
      <c r="T76" s="116"/>
      <c r="U76" s="116"/>
      <c r="V76" s="116"/>
      <c r="W76" s="116"/>
      <c r="X76" s="116"/>
      <c r="Y76" s="116"/>
      <c r="Z76" s="116"/>
      <c r="AA76" s="116"/>
    </row>
    <row r="77" spans="1:27" s="123" customFormat="1" ht="24.95" customHeight="1" x14ac:dyDescent="0.25">
      <c r="A77" s="124"/>
      <c r="B77" s="119"/>
      <c r="C77" s="116"/>
      <c r="D77" s="116"/>
      <c r="E77" s="116"/>
      <c r="F77" s="116"/>
      <c r="G77" s="120"/>
      <c r="H77" s="114"/>
      <c r="I77" s="114"/>
      <c r="J77" s="114"/>
      <c r="K77" s="114"/>
      <c r="L77" s="114"/>
      <c r="M77" s="114"/>
      <c r="N77" s="146"/>
      <c r="O77" s="146"/>
      <c r="P77" s="116"/>
      <c r="Q77" s="116"/>
      <c r="R77" s="116"/>
      <c r="S77" s="116"/>
      <c r="T77" s="116"/>
      <c r="U77" s="116"/>
      <c r="V77" s="116"/>
      <c r="W77" s="116"/>
      <c r="X77" s="116"/>
      <c r="Y77" s="116"/>
      <c r="Z77" s="116"/>
      <c r="AA77" s="116"/>
    </row>
    <row r="78" spans="1:27" s="123" customFormat="1" ht="24.95" customHeight="1" x14ac:dyDescent="0.25">
      <c r="A78" s="119"/>
      <c r="B78" s="119"/>
      <c r="C78" s="116"/>
      <c r="D78" s="116"/>
      <c r="E78" s="116"/>
      <c r="F78" s="116"/>
      <c r="G78" s="120"/>
      <c r="H78" s="114"/>
      <c r="I78" s="114"/>
      <c r="J78" s="114"/>
      <c r="K78" s="114"/>
      <c r="L78" s="114"/>
      <c r="M78" s="114"/>
      <c r="N78" s="146"/>
      <c r="O78" s="146"/>
      <c r="P78" s="116"/>
      <c r="Q78" s="116"/>
      <c r="R78" s="116"/>
      <c r="S78" s="116"/>
      <c r="T78" s="116"/>
      <c r="U78" s="116"/>
      <c r="V78" s="116"/>
      <c r="W78" s="116"/>
      <c r="X78" s="116"/>
      <c r="Y78" s="116"/>
      <c r="Z78" s="116"/>
      <c r="AA78" s="116"/>
    </row>
    <row r="79" spans="1:27" s="123" customFormat="1" ht="24.95" customHeight="1" x14ac:dyDescent="0.25">
      <c r="A79" s="119"/>
      <c r="B79" s="119"/>
      <c r="C79" s="116"/>
      <c r="D79" s="116"/>
      <c r="E79" s="116"/>
      <c r="F79" s="116"/>
      <c r="G79" s="120"/>
      <c r="H79" s="114"/>
      <c r="I79" s="114"/>
      <c r="J79" s="114"/>
      <c r="K79" s="114"/>
      <c r="L79" s="114"/>
      <c r="M79" s="114"/>
      <c r="N79" s="146"/>
      <c r="O79" s="146"/>
      <c r="P79" s="116"/>
      <c r="Q79" s="116"/>
      <c r="R79" s="116"/>
      <c r="S79" s="116"/>
      <c r="T79" s="116"/>
      <c r="U79" s="116"/>
      <c r="V79" s="116"/>
      <c r="W79" s="116"/>
      <c r="X79" s="116"/>
      <c r="Y79" s="116"/>
      <c r="Z79" s="116"/>
      <c r="AA79" s="116"/>
    </row>
    <row r="80" spans="1:27" s="123" customFormat="1" ht="24.95" customHeight="1" x14ac:dyDescent="0.25">
      <c r="A80" s="125"/>
      <c r="B80" s="116"/>
      <c r="C80" s="116"/>
      <c r="D80" s="116"/>
      <c r="E80" s="116"/>
      <c r="F80" s="116"/>
      <c r="G80" s="120"/>
      <c r="H80" s="114"/>
      <c r="I80" s="114"/>
      <c r="J80" s="114"/>
      <c r="K80" s="114"/>
      <c r="L80" s="114"/>
      <c r="M80" s="114"/>
      <c r="N80" s="146"/>
      <c r="O80" s="146"/>
      <c r="P80" s="116"/>
      <c r="Q80" s="116"/>
      <c r="R80" s="116"/>
      <c r="S80" s="116"/>
      <c r="T80" s="116"/>
      <c r="U80" s="116"/>
      <c r="V80" s="116"/>
      <c r="W80" s="116"/>
      <c r="X80" s="116"/>
      <c r="Y80" s="116"/>
      <c r="Z80" s="116"/>
      <c r="AA80" s="116"/>
    </row>
    <row r="81" spans="1:27" s="123" customFormat="1" ht="24.95" customHeight="1" x14ac:dyDescent="0.25">
      <c r="A81" s="125"/>
      <c r="B81" s="116"/>
      <c r="C81" s="116"/>
      <c r="D81" s="116"/>
      <c r="E81" s="116"/>
      <c r="F81" s="116"/>
      <c r="G81" s="120"/>
      <c r="H81" s="114"/>
      <c r="I81" s="114"/>
      <c r="J81" s="114"/>
      <c r="K81" s="114"/>
      <c r="L81" s="114"/>
      <c r="M81" s="114"/>
      <c r="N81" s="146"/>
      <c r="O81" s="146"/>
      <c r="P81" s="116"/>
      <c r="Q81" s="116"/>
      <c r="R81" s="116"/>
      <c r="S81" s="116"/>
      <c r="T81" s="116"/>
      <c r="U81" s="116"/>
      <c r="V81" s="116"/>
      <c r="W81" s="116"/>
      <c r="X81" s="116"/>
      <c r="Y81" s="116"/>
      <c r="Z81" s="116"/>
      <c r="AA81" s="116"/>
    </row>
    <row r="82" spans="1:27" s="123" customFormat="1" ht="24.95" customHeight="1" x14ac:dyDescent="0.25">
      <c r="A82" s="125"/>
      <c r="B82" s="116"/>
      <c r="C82" s="116"/>
      <c r="D82" s="116"/>
      <c r="E82" s="116"/>
      <c r="F82" s="116"/>
      <c r="G82" s="120"/>
      <c r="H82" s="114"/>
      <c r="I82" s="114"/>
      <c r="J82" s="114"/>
      <c r="K82" s="114"/>
      <c r="L82" s="114"/>
      <c r="M82" s="114"/>
      <c r="N82" s="146"/>
      <c r="O82" s="146"/>
      <c r="P82" s="116"/>
      <c r="Q82" s="116"/>
      <c r="R82" s="116"/>
      <c r="S82" s="116"/>
      <c r="T82" s="116"/>
      <c r="U82" s="116"/>
      <c r="V82" s="116"/>
      <c r="W82" s="116"/>
      <c r="X82" s="116"/>
      <c r="Y82" s="116"/>
      <c r="Z82" s="116"/>
      <c r="AA82" s="116"/>
    </row>
    <row r="83" spans="1:27" s="123" customFormat="1" ht="24.95" customHeight="1" x14ac:dyDescent="0.25">
      <c r="A83" s="125"/>
      <c r="B83" s="116"/>
      <c r="C83" s="116"/>
      <c r="D83" s="116"/>
      <c r="E83" s="116"/>
      <c r="F83" s="116"/>
      <c r="G83" s="120"/>
      <c r="H83" s="114"/>
      <c r="I83" s="114"/>
      <c r="J83" s="114"/>
      <c r="K83" s="114"/>
      <c r="L83" s="114"/>
      <c r="M83" s="114"/>
      <c r="N83" s="146"/>
      <c r="O83" s="146"/>
      <c r="P83" s="116"/>
      <c r="Q83" s="116"/>
      <c r="R83" s="116"/>
      <c r="S83" s="116"/>
      <c r="T83" s="116"/>
      <c r="U83" s="116"/>
      <c r="V83" s="116"/>
      <c r="W83" s="116"/>
      <c r="X83" s="116"/>
      <c r="Y83" s="116"/>
      <c r="Z83" s="116"/>
      <c r="AA83" s="116"/>
    </row>
    <row r="84" spans="1:27" s="123" customFormat="1" ht="24.95" customHeight="1" x14ac:dyDescent="0.25">
      <c r="A84" s="125"/>
      <c r="B84" s="116"/>
      <c r="C84" s="116"/>
      <c r="D84" s="116"/>
      <c r="E84" s="116"/>
      <c r="F84" s="116"/>
      <c r="G84" s="120"/>
      <c r="H84" s="114"/>
      <c r="I84" s="114"/>
      <c r="J84" s="114"/>
      <c r="K84" s="114"/>
      <c r="L84" s="114"/>
      <c r="M84" s="114"/>
      <c r="N84" s="146"/>
      <c r="O84" s="146"/>
      <c r="P84" s="116"/>
      <c r="Q84" s="116"/>
      <c r="R84" s="116"/>
      <c r="S84" s="116"/>
      <c r="T84" s="116"/>
      <c r="U84" s="116"/>
      <c r="V84" s="116"/>
      <c r="W84" s="116"/>
      <c r="X84" s="116"/>
      <c r="Y84" s="116"/>
      <c r="Z84" s="116"/>
      <c r="AA84" s="116"/>
    </row>
    <row r="85" spans="1:27" s="123" customFormat="1" ht="24.95" customHeight="1" x14ac:dyDescent="0.25">
      <c r="A85" s="125"/>
      <c r="B85" s="116"/>
      <c r="C85" s="116"/>
      <c r="D85" s="116"/>
      <c r="E85" s="116"/>
      <c r="F85" s="116"/>
      <c r="G85" s="120"/>
      <c r="H85" s="114"/>
      <c r="I85" s="114"/>
      <c r="J85" s="114"/>
      <c r="K85" s="114"/>
      <c r="L85" s="114"/>
      <c r="M85" s="114"/>
      <c r="N85" s="146"/>
      <c r="O85" s="146"/>
      <c r="P85" s="116"/>
      <c r="Q85" s="116"/>
      <c r="R85" s="116"/>
      <c r="S85" s="116"/>
      <c r="T85" s="116"/>
      <c r="U85" s="116"/>
      <c r="V85" s="116"/>
      <c r="W85" s="116"/>
      <c r="X85" s="116"/>
      <c r="Y85" s="116"/>
      <c r="Z85" s="116"/>
      <c r="AA85" s="116"/>
    </row>
    <row r="86" spans="1:27" s="123" customFormat="1" ht="24.95" customHeight="1" x14ac:dyDescent="0.25">
      <c r="A86" s="125"/>
      <c r="B86" s="116"/>
      <c r="C86" s="116"/>
      <c r="D86" s="116"/>
      <c r="E86" s="116"/>
      <c r="F86" s="116"/>
      <c r="G86" s="120"/>
      <c r="H86" s="114"/>
      <c r="I86" s="114"/>
      <c r="J86" s="114"/>
      <c r="K86" s="114"/>
      <c r="L86" s="114"/>
      <c r="M86" s="114"/>
      <c r="N86" s="146"/>
      <c r="O86" s="146"/>
      <c r="P86" s="116"/>
      <c r="Q86" s="116"/>
      <c r="R86" s="116"/>
      <c r="S86" s="116"/>
      <c r="T86" s="116"/>
      <c r="U86" s="116"/>
      <c r="V86" s="116"/>
      <c r="W86" s="116"/>
      <c r="X86" s="116"/>
      <c r="Y86" s="116"/>
      <c r="Z86" s="116"/>
      <c r="AA86" s="116"/>
    </row>
    <row r="87" spans="1:27" s="123" customFormat="1" ht="24.95" customHeight="1" x14ac:dyDescent="0.25">
      <c r="A87" s="125"/>
      <c r="B87" s="116"/>
      <c r="C87" s="116"/>
      <c r="D87" s="116"/>
      <c r="E87" s="116"/>
      <c r="F87" s="116"/>
      <c r="G87" s="120"/>
      <c r="H87" s="114"/>
      <c r="I87" s="114"/>
      <c r="J87" s="114"/>
      <c r="K87" s="114"/>
      <c r="L87" s="114"/>
      <c r="M87" s="114"/>
      <c r="N87" s="146"/>
      <c r="O87" s="146"/>
      <c r="P87" s="116"/>
      <c r="Q87" s="116"/>
      <c r="R87" s="116"/>
      <c r="S87" s="116"/>
      <c r="T87" s="116"/>
      <c r="U87" s="116"/>
      <c r="V87" s="116"/>
      <c r="W87" s="116"/>
      <c r="X87" s="116"/>
      <c r="Y87" s="116"/>
      <c r="Z87" s="116"/>
      <c r="AA87" s="116"/>
    </row>
    <row r="88" spans="1:27" s="123" customFormat="1" ht="24.95" customHeight="1" x14ac:dyDescent="0.25">
      <c r="A88" s="125"/>
      <c r="B88" s="116"/>
      <c r="C88" s="116"/>
      <c r="D88" s="116"/>
      <c r="E88" s="116"/>
      <c r="F88" s="116"/>
      <c r="G88" s="120"/>
      <c r="H88" s="114"/>
      <c r="I88" s="114"/>
      <c r="J88" s="114"/>
      <c r="K88" s="114"/>
      <c r="L88" s="114"/>
      <c r="M88" s="114"/>
      <c r="N88" s="146"/>
      <c r="O88" s="146"/>
      <c r="P88" s="116"/>
      <c r="Q88" s="116"/>
      <c r="R88" s="116"/>
      <c r="S88" s="116"/>
      <c r="T88" s="116"/>
      <c r="U88" s="116"/>
      <c r="V88" s="116"/>
      <c r="W88" s="116"/>
      <c r="X88" s="116"/>
      <c r="Y88" s="116"/>
      <c r="Z88" s="116"/>
      <c r="AA88" s="116"/>
    </row>
    <row r="89" spans="1:27" s="123" customFormat="1" ht="24.95" customHeight="1" x14ac:dyDescent="0.25">
      <c r="A89" s="125"/>
      <c r="B89" s="116"/>
      <c r="C89" s="116"/>
      <c r="D89" s="116"/>
      <c r="E89" s="116"/>
      <c r="F89" s="116"/>
      <c r="G89" s="120"/>
      <c r="H89" s="114"/>
      <c r="I89" s="114"/>
      <c r="J89" s="114"/>
      <c r="K89" s="114"/>
      <c r="L89" s="114"/>
      <c r="M89" s="114"/>
      <c r="N89" s="146"/>
      <c r="O89" s="146"/>
      <c r="P89" s="116"/>
      <c r="Q89" s="116"/>
      <c r="R89" s="116"/>
      <c r="S89" s="116"/>
      <c r="T89" s="116"/>
      <c r="U89" s="116"/>
      <c r="V89" s="116"/>
      <c r="W89" s="116"/>
      <c r="X89" s="116"/>
      <c r="Y89" s="116"/>
      <c r="Z89" s="116"/>
      <c r="AA89" s="116"/>
    </row>
    <row r="90" spans="1:27" s="123" customFormat="1" ht="24.95" customHeight="1" x14ac:dyDescent="0.25">
      <c r="A90" s="125"/>
      <c r="B90" s="116"/>
      <c r="C90" s="116"/>
      <c r="D90" s="116"/>
      <c r="E90" s="116"/>
      <c r="F90" s="116"/>
      <c r="G90" s="120"/>
      <c r="H90" s="114"/>
      <c r="I90" s="114"/>
      <c r="J90" s="114"/>
      <c r="K90" s="114"/>
      <c r="L90" s="114"/>
      <c r="M90" s="114"/>
      <c r="N90" s="146"/>
      <c r="O90" s="146"/>
      <c r="P90" s="116"/>
      <c r="Q90" s="116"/>
      <c r="R90" s="116"/>
      <c r="S90" s="116"/>
      <c r="T90" s="116"/>
      <c r="U90" s="116"/>
      <c r="V90" s="116"/>
      <c r="W90" s="116"/>
      <c r="X90" s="116"/>
      <c r="Y90" s="116"/>
      <c r="Z90" s="116"/>
      <c r="AA90" s="116"/>
    </row>
    <row r="91" spans="1:27" s="123" customFormat="1" ht="24.95" customHeight="1" x14ac:dyDescent="0.25">
      <c r="A91" s="125"/>
      <c r="B91" s="116"/>
      <c r="C91" s="116"/>
      <c r="D91" s="116"/>
      <c r="E91" s="116"/>
      <c r="F91" s="116"/>
      <c r="G91" s="120"/>
      <c r="H91" s="114"/>
      <c r="I91" s="114"/>
      <c r="J91" s="114"/>
      <c r="K91" s="114"/>
      <c r="L91" s="114"/>
      <c r="M91" s="114"/>
      <c r="N91" s="146"/>
      <c r="O91" s="146"/>
      <c r="P91" s="116"/>
      <c r="Q91" s="116"/>
      <c r="R91" s="116"/>
      <c r="S91" s="116"/>
      <c r="T91" s="116"/>
      <c r="U91" s="116"/>
      <c r="V91" s="116"/>
      <c r="W91" s="116"/>
      <c r="X91" s="116"/>
      <c r="Y91" s="116"/>
      <c r="Z91" s="116"/>
      <c r="AA91" s="116"/>
    </row>
    <row r="92" spans="1:27" s="123" customFormat="1" ht="24.95" customHeight="1" x14ac:dyDescent="0.25">
      <c r="A92" s="125"/>
      <c r="B92" s="116"/>
      <c r="C92" s="116"/>
      <c r="D92" s="116"/>
      <c r="E92" s="116"/>
      <c r="F92" s="116"/>
      <c r="G92" s="120"/>
      <c r="H92" s="114"/>
      <c r="I92" s="114"/>
      <c r="J92" s="114"/>
      <c r="K92" s="114"/>
      <c r="L92" s="114"/>
      <c r="M92" s="114"/>
      <c r="N92" s="146"/>
      <c r="O92" s="146"/>
      <c r="P92" s="116"/>
      <c r="Q92" s="116"/>
      <c r="R92" s="116"/>
      <c r="S92" s="116"/>
      <c r="T92" s="116"/>
      <c r="U92" s="116"/>
      <c r="V92" s="116"/>
      <c r="W92" s="116"/>
      <c r="X92" s="116"/>
      <c r="Y92" s="116"/>
      <c r="Z92" s="116"/>
      <c r="AA92" s="116"/>
    </row>
    <row r="93" spans="1:27" s="123" customFormat="1" ht="24.95" customHeight="1" x14ac:dyDescent="0.25">
      <c r="A93" s="125"/>
      <c r="B93" s="116"/>
      <c r="C93" s="116"/>
      <c r="D93" s="116"/>
      <c r="E93" s="116"/>
      <c r="F93" s="116"/>
      <c r="G93" s="120"/>
      <c r="H93" s="114"/>
      <c r="I93" s="114"/>
      <c r="J93" s="114"/>
      <c r="K93" s="114"/>
      <c r="L93" s="114"/>
      <c r="M93" s="114"/>
      <c r="N93" s="146"/>
      <c r="O93" s="146"/>
      <c r="P93" s="116"/>
      <c r="Q93" s="116"/>
      <c r="R93" s="116"/>
      <c r="S93" s="116"/>
      <c r="T93" s="116"/>
      <c r="U93" s="116"/>
      <c r="V93" s="116"/>
      <c r="W93" s="116"/>
      <c r="X93" s="116"/>
      <c r="Y93" s="116"/>
      <c r="Z93" s="116"/>
      <c r="AA93" s="116"/>
    </row>
    <row r="94" spans="1:27" s="123" customFormat="1" ht="24.95" customHeight="1" x14ac:dyDescent="0.25">
      <c r="A94" s="125"/>
      <c r="B94" s="116"/>
      <c r="C94" s="116"/>
      <c r="D94" s="116"/>
      <c r="E94" s="116"/>
      <c r="F94" s="116"/>
      <c r="G94" s="120"/>
      <c r="H94" s="114"/>
      <c r="I94" s="114"/>
      <c r="J94" s="114"/>
      <c r="K94" s="114"/>
      <c r="L94" s="114"/>
      <c r="M94" s="114"/>
      <c r="N94" s="146"/>
      <c r="O94" s="146"/>
      <c r="P94" s="116"/>
      <c r="Q94" s="116"/>
      <c r="R94" s="116"/>
      <c r="S94" s="116"/>
      <c r="T94" s="116"/>
      <c r="U94" s="116"/>
      <c r="V94" s="116"/>
      <c r="W94" s="116"/>
      <c r="X94" s="116"/>
      <c r="Y94" s="116"/>
      <c r="Z94" s="116"/>
      <c r="AA94" s="116"/>
    </row>
    <row r="95" spans="1:27" s="123" customFormat="1" ht="20.100000000000001" customHeight="1" x14ac:dyDescent="0.25">
      <c r="A95" s="116"/>
      <c r="B95" s="116"/>
      <c r="C95" s="116"/>
      <c r="D95" s="116"/>
      <c r="E95" s="116"/>
      <c r="F95" s="116"/>
      <c r="G95" s="120"/>
      <c r="H95" s="114"/>
      <c r="I95" s="114"/>
      <c r="J95" s="114"/>
      <c r="K95" s="114"/>
      <c r="L95" s="114"/>
      <c r="M95" s="114"/>
      <c r="N95" s="146"/>
      <c r="O95" s="146"/>
      <c r="P95" s="116"/>
      <c r="Q95" s="116"/>
      <c r="R95" s="116"/>
      <c r="S95" s="116"/>
      <c r="T95" s="116"/>
      <c r="U95" s="116"/>
      <c r="V95" s="116"/>
      <c r="W95" s="116"/>
      <c r="X95" s="116"/>
      <c r="Y95" s="116"/>
      <c r="Z95" s="116"/>
      <c r="AA95" s="116"/>
    </row>
    <row r="96" spans="1:27" s="123" customFormat="1" ht="20.100000000000001" customHeight="1" x14ac:dyDescent="0.25">
      <c r="A96" s="115"/>
      <c r="B96" s="115"/>
      <c r="C96" s="115"/>
      <c r="D96" s="115"/>
      <c r="E96" s="115"/>
      <c r="F96" s="115"/>
      <c r="G96" s="126"/>
      <c r="H96" s="114"/>
      <c r="I96" s="114"/>
      <c r="J96" s="114"/>
      <c r="K96" s="114"/>
      <c r="L96" s="114"/>
      <c r="M96" s="114"/>
      <c r="N96" s="146"/>
      <c r="O96" s="146"/>
      <c r="P96" s="116"/>
      <c r="Q96" s="116"/>
      <c r="R96" s="116"/>
      <c r="S96" s="116"/>
      <c r="T96" s="116"/>
      <c r="U96" s="116"/>
      <c r="V96" s="116"/>
      <c r="W96" s="116"/>
      <c r="X96" s="116"/>
      <c r="Y96" s="116"/>
      <c r="Z96" s="116"/>
      <c r="AA96" s="116"/>
    </row>
    <row r="97" spans="1:27" s="123" customFormat="1" ht="20.100000000000001" customHeight="1" x14ac:dyDescent="0.25">
      <c r="A97" s="115"/>
      <c r="B97" s="115"/>
      <c r="C97" s="115"/>
      <c r="D97" s="115"/>
      <c r="E97" s="115"/>
      <c r="F97" s="115"/>
      <c r="G97" s="126"/>
      <c r="H97" s="114"/>
      <c r="I97" s="114"/>
      <c r="J97" s="114"/>
      <c r="K97" s="114"/>
      <c r="L97" s="114"/>
      <c r="M97" s="114"/>
      <c r="N97" s="146"/>
      <c r="O97" s="146"/>
      <c r="P97" s="116"/>
      <c r="Q97" s="116"/>
      <c r="R97" s="116"/>
      <c r="S97" s="116"/>
      <c r="T97" s="116"/>
      <c r="U97" s="116"/>
      <c r="V97" s="116"/>
      <c r="W97" s="116"/>
      <c r="X97" s="116"/>
      <c r="Y97" s="116"/>
      <c r="Z97" s="116"/>
      <c r="AA97" s="116"/>
    </row>
    <row r="98" spans="1:27" s="123" customFormat="1" ht="20.100000000000001" customHeight="1" x14ac:dyDescent="0.25">
      <c r="A98" s="115"/>
      <c r="B98" s="115"/>
      <c r="C98" s="115"/>
      <c r="D98" s="115"/>
      <c r="E98" s="115"/>
      <c r="F98" s="115"/>
      <c r="G98" s="126"/>
      <c r="H98" s="114"/>
      <c r="I98" s="114"/>
      <c r="J98" s="114"/>
      <c r="K98" s="114"/>
      <c r="L98" s="114"/>
      <c r="M98" s="114"/>
      <c r="N98" s="146"/>
      <c r="O98" s="146"/>
      <c r="P98" s="116"/>
      <c r="Q98" s="116"/>
      <c r="R98" s="116"/>
      <c r="S98" s="116"/>
      <c r="T98" s="116"/>
      <c r="U98" s="116"/>
      <c r="V98" s="116"/>
      <c r="W98" s="116"/>
      <c r="X98" s="116"/>
      <c r="Y98" s="116"/>
      <c r="Z98" s="116"/>
      <c r="AA98" s="116"/>
    </row>
    <row r="99" spans="1:27" s="123" customFormat="1" ht="20.100000000000001" customHeight="1" x14ac:dyDescent="0.25">
      <c r="A99" s="115"/>
      <c r="B99" s="115"/>
      <c r="C99" s="115"/>
      <c r="D99" s="115"/>
      <c r="E99" s="115"/>
      <c r="F99" s="115"/>
      <c r="G99" s="126"/>
      <c r="H99" s="114"/>
      <c r="I99" s="114"/>
      <c r="J99" s="114"/>
      <c r="K99" s="114"/>
      <c r="L99" s="114"/>
      <c r="M99" s="114"/>
      <c r="N99" s="146"/>
      <c r="O99" s="146"/>
      <c r="P99" s="116"/>
      <c r="Q99" s="116"/>
      <c r="R99" s="116"/>
      <c r="S99" s="116"/>
      <c r="T99" s="116"/>
      <c r="U99" s="116"/>
      <c r="V99" s="116"/>
      <c r="W99" s="116"/>
      <c r="X99" s="116"/>
      <c r="Y99" s="116"/>
      <c r="Z99" s="116"/>
      <c r="AA99" s="116"/>
    </row>
    <row r="100" spans="1:27" s="123" customFormat="1" ht="20.100000000000001" customHeight="1" x14ac:dyDescent="0.25">
      <c r="A100" s="115"/>
      <c r="B100" s="115"/>
      <c r="C100" s="115"/>
      <c r="D100" s="115"/>
      <c r="E100" s="115"/>
      <c r="F100" s="115"/>
      <c r="G100" s="126"/>
      <c r="H100" s="114"/>
      <c r="I100" s="114"/>
      <c r="J100" s="114"/>
      <c r="K100" s="114"/>
      <c r="L100" s="114"/>
      <c r="M100" s="114"/>
      <c r="N100" s="146"/>
      <c r="O100" s="146"/>
      <c r="P100" s="116"/>
      <c r="Q100" s="116"/>
      <c r="R100" s="116"/>
      <c r="S100" s="116"/>
      <c r="T100" s="116"/>
      <c r="U100" s="116"/>
      <c r="V100" s="116"/>
      <c r="W100" s="116"/>
      <c r="X100" s="116"/>
      <c r="Y100" s="116"/>
      <c r="Z100" s="116"/>
      <c r="AA100" s="116"/>
    </row>
    <row r="101" spans="1:27" s="123" customFormat="1" ht="20.100000000000001" customHeight="1" x14ac:dyDescent="0.25">
      <c r="A101" s="115"/>
      <c r="B101" s="115"/>
      <c r="C101" s="115"/>
      <c r="D101" s="115"/>
      <c r="E101" s="115"/>
      <c r="F101" s="115"/>
      <c r="G101" s="126"/>
      <c r="H101" s="114"/>
      <c r="I101" s="114"/>
      <c r="J101" s="114"/>
      <c r="K101" s="114"/>
      <c r="L101" s="114"/>
      <c r="M101" s="114"/>
      <c r="N101" s="146"/>
      <c r="O101" s="146"/>
      <c r="P101" s="116"/>
      <c r="Q101" s="116"/>
      <c r="R101" s="116"/>
      <c r="S101" s="116"/>
      <c r="T101" s="116"/>
      <c r="U101" s="116"/>
      <c r="V101" s="116"/>
      <c r="W101" s="116"/>
      <c r="X101" s="116"/>
      <c r="Y101" s="116"/>
      <c r="Z101" s="116"/>
      <c r="AA101" s="116"/>
    </row>
    <row r="102" spans="1:27" s="123" customFormat="1" ht="20.100000000000001" customHeight="1" x14ac:dyDescent="0.25">
      <c r="A102" s="115"/>
      <c r="B102" s="115"/>
      <c r="C102" s="115"/>
      <c r="D102" s="115"/>
      <c r="E102" s="115"/>
      <c r="F102" s="115"/>
      <c r="G102" s="126"/>
      <c r="H102" s="114"/>
      <c r="I102" s="114"/>
      <c r="J102" s="114"/>
      <c r="K102" s="114"/>
      <c r="L102" s="114"/>
      <c r="M102" s="114"/>
      <c r="N102" s="146"/>
      <c r="O102" s="146"/>
      <c r="P102" s="116"/>
      <c r="Q102" s="116"/>
      <c r="R102" s="116"/>
      <c r="S102" s="116"/>
      <c r="T102" s="116"/>
      <c r="U102" s="116"/>
      <c r="V102" s="116"/>
      <c r="W102" s="116"/>
      <c r="X102" s="116"/>
      <c r="Y102" s="116"/>
      <c r="Z102" s="116"/>
      <c r="AA102" s="116"/>
    </row>
    <row r="103" spans="1:27" s="123" customFormat="1" ht="20.100000000000001" customHeight="1" x14ac:dyDescent="0.25">
      <c r="A103" s="115"/>
      <c r="B103" s="115"/>
      <c r="C103" s="115"/>
      <c r="D103" s="115"/>
      <c r="E103" s="115"/>
      <c r="F103" s="115"/>
      <c r="G103" s="126"/>
      <c r="H103" s="114"/>
      <c r="I103" s="114"/>
      <c r="J103" s="114"/>
      <c r="K103" s="114"/>
      <c r="L103" s="114"/>
      <c r="M103" s="114"/>
      <c r="N103" s="146"/>
      <c r="O103" s="146"/>
      <c r="P103" s="116"/>
      <c r="Q103" s="116"/>
      <c r="R103" s="116"/>
      <c r="S103" s="116"/>
      <c r="T103" s="116"/>
      <c r="U103" s="116"/>
      <c r="V103" s="116"/>
      <c r="W103" s="116"/>
      <c r="X103" s="116"/>
      <c r="Y103" s="116"/>
      <c r="Z103" s="116"/>
      <c r="AA103" s="116"/>
    </row>
    <row r="104" spans="1:27" s="123" customFormat="1" ht="20.100000000000001" customHeight="1" x14ac:dyDescent="0.25">
      <c r="A104" s="115"/>
      <c r="B104" s="115"/>
      <c r="C104" s="115"/>
      <c r="D104" s="115"/>
      <c r="E104" s="115"/>
      <c r="F104" s="115"/>
      <c r="G104" s="126"/>
      <c r="H104" s="114"/>
      <c r="I104" s="114"/>
      <c r="J104" s="114"/>
      <c r="K104" s="114"/>
      <c r="L104" s="114"/>
      <c r="M104" s="114"/>
      <c r="N104" s="146"/>
      <c r="O104" s="146"/>
      <c r="P104" s="116"/>
      <c r="Q104" s="116"/>
      <c r="R104" s="116"/>
      <c r="S104" s="116"/>
      <c r="T104" s="116"/>
      <c r="U104" s="116"/>
      <c r="V104" s="116"/>
      <c r="W104" s="116"/>
      <c r="X104" s="116"/>
      <c r="Y104" s="116"/>
      <c r="Z104" s="116"/>
      <c r="AA104" s="116"/>
    </row>
    <row r="105" spans="1:27" s="123" customFormat="1" ht="20.100000000000001" customHeight="1" x14ac:dyDescent="0.25">
      <c r="A105" s="115"/>
      <c r="B105" s="115"/>
      <c r="C105" s="115"/>
      <c r="D105" s="115"/>
      <c r="E105" s="115"/>
      <c r="F105" s="115"/>
      <c r="G105" s="126"/>
      <c r="H105" s="114"/>
      <c r="I105" s="114"/>
      <c r="J105" s="114"/>
      <c r="K105" s="114"/>
      <c r="L105" s="114"/>
      <c r="M105" s="114"/>
      <c r="N105" s="146"/>
      <c r="O105" s="146"/>
      <c r="P105" s="116"/>
      <c r="Q105" s="116"/>
      <c r="R105" s="116"/>
      <c r="S105" s="116"/>
      <c r="T105" s="116"/>
      <c r="U105" s="116"/>
      <c r="V105" s="116"/>
      <c r="W105" s="116"/>
      <c r="X105" s="116"/>
      <c r="Y105" s="116"/>
      <c r="Z105" s="116"/>
      <c r="AA105" s="116"/>
    </row>
    <row r="106" spans="1:27" s="123" customFormat="1" ht="20.100000000000001" customHeight="1" x14ac:dyDescent="0.25">
      <c r="A106" s="115"/>
      <c r="B106" s="115"/>
      <c r="C106" s="115"/>
      <c r="D106" s="115"/>
      <c r="E106" s="115"/>
      <c r="F106" s="115"/>
      <c r="G106" s="126"/>
      <c r="H106" s="114"/>
      <c r="I106" s="114"/>
      <c r="J106" s="114"/>
      <c r="K106" s="114"/>
      <c r="L106" s="114"/>
      <c r="M106" s="114"/>
      <c r="N106" s="146"/>
      <c r="O106" s="146"/>
      <c r="P106" s="116"/>
      <c r="Q106" s="116"/>
      <c r="R106" s="116"/>
      <c r="S106" s="116"/>
      <c r="T106" s="116"/>
      <c r="U106" s="116"/>
      <c r="V106" s="116"/>
      <c r="W106" s="116"/>
      <c r="X106" s="116"/>
      <c r="Y106" s="116"/>
      <c r="Z106" s="116"/>
      <c r="AA106" s="116"/>
    </row>
    <row r="107" spans="1:27" s="123" customFormat="1" ht="20.100000000000001" customHeight="1" x14ac:dyDescent="0.25">
      <c r="A107" s="115"/>
      <c r="B107" s="115"/>
      <c r="C107" s="115"/>
      <c r="D107" s="115"/>
      <c r="E107" s="115"/>
      <c r="F107" s="115"/>
      <c r="G107" s="126"/>
      <c r="H107" s="114"/>
      <c r="I107" s="114"/>
      <c r="J107" s="114"/>
      <c r="K107" s="114"/>
      <c r="L107" s="114"/>
      <c r="M107" s="114"/>
      <c r="N107" s="146"/>
      <c r="O107" s="146"/>
      <c r="P107" s="116"/>
      <c r="Q107" s="116"/>
      <c r="R107" s="116"/>
      <c r="S107" s="116"/>
      <c r="T107" s="116"/>
      <c r="U107" s="116"/>
      <c r="V107" s="116"/>
      <c r="W107" s="116"/>
      <c r="X107" s="116"/>
      <c r="Y107" s="116"/>
      <c r="Z107" s="116"/>
      <c r="AA107" s="116"/>
    </row>
    <row r="108" spans="1:27" s="116" customFormat="1" ht="20.100000000000001" customHeight="1" x14ac:dyDescent="0.25">
      <c r="A108" s="115"/>
      <c r="B108" s="115"/>
      <c r="C108" s="115"/>
      <c r="D108" s="115"/>
      <c r="E108" s="115"/>
      <c r="F108" s="115"/>
      <c r="G108" s="126"/>
      <c r="H108" s="114"/>
      <c r="I108" s="114"/>
      <c r="J108" s="114"/>
      <c r="K108" s="114"/>
      <c r="L108" s="114"/>
      <c r="M108" s="114"/>
      <c r="N108" s="146"/>
      <c r="O108" s="146"/>
    </row>
    <row r="109" spans="1:27" s="116" customFormat="1" ht="20.100000000000001" customHeight="1" x14ac:dyDescent="0.25">
      <c r="A109" s="115"/>
      <c r="B109" s="115"/>
      <c r="C109" s="115"/>
      <c r="D109" s="115"/>
      <c r="E109" s="115"/>
      <c r="F109" s="115"/>
      <c r="G109" s="126"/>
      <c r="H109" s="114"/>
      <c r="I109" s="114"/>
      <c r="J109" s="114"/>
      <c r="K109" s="114"/>
      <c r="L109" s="114"/>
      <c r="M109" s="114"/>
      <c r="N109" s="146"/>
      <c r="O109" s="146"/>
    </row>
    <row r="110" spans="1:27" s="116" customFormat="1" ht="20.100000000000001" customHeight="1" x14ac:dyDescent="0.25">
      <c r="A110" s="115"/>
      <c r="B110" s="115"/>
      <c r="C110" s="115"/>
      <c r="D110" s="115"/>
      <c r="E110" s="115"/>
      <c r="F110" s="115"/>
      <c r="G110" s="126"/>
      <c r="H110" s="114"/>
      <c r="I110" s="114"/>
      <c r="J110" s="114"/>
      <c r="K110" s="114"/>
      <c r="L110" s="114"/>
      <c r="M110" s="114"/>
      <c r="N110" s="146"/>
      <c r="O110" s="146"/>
    </row>
    <row r="111" spans="1:27" s="116" customFormat="1" ht="20.100000000000001" customHeight="1" x14ac:dyDescent="0.25">
      <c r="A111" s="115"/>
      <c r="B111" s="115"/>
      <c r="C111" s="115"/>
      <c r="D111" s="115"/>
      <c r="E111" s="115"/>
      <c r="F111" s="115"/>
      <c r="G111" s="126"/>
      <c r="H111" s="114"/>
      <c r="I111" s="114"/>
      <c r="J111" s="114"/>
      <c r="K111" s="114"/>
      <c r="L111" s="114"/>
      <c r="M111" s="114"/>
      <c r="N111" s="146"/>
      <c r="O111" s="146"/>
    </row>
    <row r="112" spans="1:27" s="116" customFormat="1" ht="20.100000000000001" customHeight="1" x14ac:dyDescent="0.25">
      <c r="A112" s="115"/>
      <c r="B112" s="115"/>
      <c r="C112" s="115"/>
      <c r="D112" s="115"/>
      <c r="E112" s="115"/>
      <c r="F112" s="115"/>
      <c r="G112" s="126"/>
      <c r="H112" s="114"/>
      <c r="I112" s="114"/>
      <c r="J112" s="114"/>
      <c r="K112" s="114"/>
      <c r="L112" s="114"/>
      <c r="M112" s="114"/>
      <c r="N112" s="146"/>
      <c r="O112" s="146"/>
    </row>
    <row r="113" spans="1:15" s="116" customFormat="1" ht="20.100000000000001" customHeight="1" x14ac:dyDescent="0.25">
      <c r="A113" s="115"/>
      <c r="B113" s="115"/>
      <c r="C113" s="115"/>
      <c r="D113" s="115"/>
      <c r="E113" s="115"/>
      <c r="F113" s="115"/>
      <c r="G113" s="126"/>
      <c r="H113" s="114"/>
      <c r="I113" s="114"/>
      <c r="J113" s="114"/>
      <c r="K113" s="114"/>
      <c r="L113" s="114"/>
      <c r="M113" s="114"/>
      <c r="N113" s="146"/>
      <c r="O113" s="146"/>
    </row>
    <row r="114" spans="1:15" s="116" customFormat="1" ht="20.100000000000001" customHeight="1" x14ac:dyDescent="0.25">
      <c r="A114" s="115"/>
      <c r="B114" s="115"/>
      <c r="C114" s="115"/>
      <c r="D114" s="115"/>
      <c r="E114" s="115"/>
      <c r="F114" s="115"/>
      <c r="G114" s="126"/>
      <c r="H114" s="114"/>
      <c r="I114" s="114"/>
      <c r="J114" s="114"/>
      <c r="K114" s="114"/>
      <c r="L114" s="114"/>
      <c r="M114" s="114"/>
      <c r="N114" s="146"/>
      <c r="O114" s="146"/>
    </row>
    <row r="115" spans="1:15" s="116" customFormat="1" ht="20.100000000000001" customHeight="1" x14ac:dyDescent="0.25">
      <c r="A115" s="115"/>
      <c r="B115" s="115"/>
      <c r="C115" s="115"/>
      <c r="D115" s="115"/>
      <c r="E115" s="115"/>
      <c r="F115" s="115"/>
      <c r="G115" s="126"/>
      <c r="H115" s="114"/>
      <c r="I115" s="114"/>
      <c r="J115" s="114"/>
      <c r="K115" s="114"/>
      <c r="L115" s="114"/>
      <c r="M115" s="114"/>
      <c r="N115" s="146"/>
      <c r="O115" s="146"/>
    </row>
    <row r="116" spans="1:15" s="116" customFormat="1" ht="20.100000000000001" customHeight="1" x14ac:dyDescent="0.25">
      <c r="A116" s="115"/>
      <c r="B116" s="115"/>
      <c r="C116" s="115"/>
      <c r="D116" s="115"/>
      <c r="E116" s="115"/>
      <c r="F116" s="115"/>
      <c r="G116" s="126"/>
      <c r="H116" s="114"/>
      <c r="I116" s="114"/>
      <c r="J116" s="114"/>
      <c r="K116" s="114"/>
      <c r="L116" s="114"/>
      <c r="M116" s="114"/>
      <c r="N116" s="146"/>
      <c r="O116" s="146"/>
    </row>
    <row r="117" spans="1:15" s="116" customFormat="1" ht="20.100000000000001" customHeight="1" x14ac:dyDescent="0.25">
      <c r="A117" s="115"/>
      <c r="B117" s="115"/>
      <c r="C117" s="115"/>
      <c r="D117" s="115"/>
      <c r="E117" s="115"/>
      <c r="F117" s="115"/>
      <c r="G117" s="126"/>
      <c r="H117" s="114"/>
      <c r="I117" s="114"/>
      <c r="J117" s="114"/>
      <c r="K117" s="114"/>
      <c r="L117" s="114"/>
      <c r="M117" s="114"/>
      <c r="N117" s="146"/>
      <c r="O117" s="146"/>
    </row>
    <row r="118" spans="1:15" s="116" customFormat="1" ht="20.100000000000001" customHeight="1" x14ac:dyDescent="0.25">
      <c r="A118" s="115"/>
      <c r="B118" s="115"/>
      <c r="C118" s="115"/>
      <c r="D118" s="115"/>
      <c r="E118" s="115"/>
      <c r="F118" s="115"/>
      <c r="G118" s="126"/>
      <c r="H118" s="114"/>
      <c r="I118" s="114"/>
      <c r="J118" s="114"/>
      <c r="K118" s="114"/>
      <c r="L118" s="114"/>
      <c r="M118" s="114"/>
      <c r="N118" s="146"/>
      <c r="O118" s="146"/>
    </row>
    <row r="119" spans="1:15" s="116" customFormat="1" ht="20.100000000000001" customHeight="1" x14ac:dyDescent="0.25">
      <c r="A119" s="115"/>
      <c r="B119" s="115"/>
      <c r="C119" s="115"/>
      <c r="D119" s="115"/>
      <c r="E119" s="115"/>
      <c r="F119" s="115"/>
      <c r="G119" s="126"/>
      <c r="H119" s="114"/>
      <c r="I119" s="114"/>
      <c r="J119" s="114"/>
      <c r="K119" s="114"/>
      <c r="L119" s="114"/>
      <c r="M119" s="114"/>
      <c r="N119" s="146"/>
      <c r="O119" s="146"/>
    </row>
    <row r="120" spans="1:15" s="116" customFormat="1" ht="20.100000000000001" customHeight="1" x14ac:dyDescent="0.25">
      <c r="A120" s="115"/>
      <c r="B120" s="115"/>
      <c r="C120" s="115"/>
      <c r="D120" s="115"/>
      <c r="E120" s="115"/>
      <c r="F120" s="115"/>
      <c r="G120" s="126"/>
      <c r="H120" s="114"/>
      <c r="I120" s="114"/>
      <c r="J120" s="114"/>
      <c r="K120" s="114"/>
      <c r="L120" s="114"/>
      <c r="M120" s="114"/>
      <c r="N120" s="146"/>
      <c r="O120" s="146"/>
    </row>
    <row r="121" spans="1:15" s="116" customFormat="1" ht="20.100000000000001" customHeight="1" x14ac:dyDescent="0.25">
      <c r="A121" s="115"/>
      <c r="B121" s="115"/>
      <c r="C121" s="115"/>
      <c r="D121" s="115"/>
      <c r="E121" s="115"/>
      <c r="F121" s="115"/>
      <c r="G121" s="126"/>
      <c r="H121" s="114"/>
      <c r="I121" s="114"/>
      <c r="J121" s="114"/>
      <c r="K121" s="114"/>
      <c r="L121" s="114"/>
      <c r="M121" s="114"/>
      <c r="N121" s="146"/>
      <c r="O121" s="146"/>
    </row>
    <row r="122" spans="1:15" s="116" customFormat="1" ht="20.100000000000001" customHeight="1" x14ac:dyDescent="0.25">
      <c r="A122" s="115"/>
      <c r="B122" s="115"/>
      <c r="C122" s="115"/>
      <c r="D122" s="115"/>
      <c r="E122" s="115"/>
      <c r="F122" s="115"/>
      <c r="G122" s="126"/>
      <c r="H122" s="114"/>
      <c r="I122" s="114"/>
      <c r="J122" s="114"/>
      <c r="K122" s="114"/>
      <c r="L122" s="114"/>
      <c r="M122" s="114"/>
      <c r="N122" s="146"/>
      <c r="O122" s="146"/>
    </row>
    <row r="123" spans="1:15" s="116" customFormat="1" ht="20.100000000000001" customHeight="1" x14ac:dyDescent="0.25">
      <c r="A123" s="115"/>
      <c r="B123" s="115"/>
      <c r="C123" s="115"/>
      <c r="D123" s="115"/>
      <c r="E123" s="115"/>
      <c r="F123" s="115"/>
      <c r="G123" s="126"/>
      <c r="H123" s="114"/>
      <c r="I123" s="114"/>
      <c r="J123" s="114"/>
      <c r="K123" s="114"/>
      <c r="L123" s="114"/>
      <c r="M123" s="114"/>
      <c r="N123" s="146"/>
      <c r="O123" s="146"/>
    </row>
    <row r="124" spans="1:15" s="116" customFormat="1" ht="20.100000000000001" customHeight="1" x14ac:dyDescent="0.25">
      <c r="A124" s="115"/>
      <c r="B124" s="115"/>
      <c r="C124" s="115"/>
      <c r="D124" s="115"/>
      <c r="E124" s="115"/>
      <c r="F124" s="115"/>
      <c r="G124" s="126"/>
      <c r="H124" s="114"/>
      <c r="I124" s="114"/>
      <c r="J124" s="114"/>
      <c r="K124" s="114"/>
      <c r="L124" s="114"/>
      <c r="M124" s="114"/>
      <c r="N124" s="146"/>
      <c r="O124" s="146"/>
    </row>
    <row r="125" spans="1:15" s="116" customFormat="1" ht="20.100000000000001" customHeight="1" x14ac:dyDescent="0.25">
      <c r="A125" s="115"/>
      <c r="B125" s="115"/>
      <c r="C125" s="115"/>
      <c r="D125" s="115"/>
      <c r="E125" s="115"/>
      <c r="F125" s="115"/>
      <c r="G125" s="126"/>
      <c r="H125" s="114"/>
      <c r="I125" s="114"/>
      <c r="J125" s="114"/>
      <c r="K125" s="114"/>
      <c r="L125" s="114"/>
      <c r="M125" s="114"/>
      <c r="N125" s="146"/>
      <c r="O125" s="146"/>
    </row>
    <row r="126" spans="1:15" s="116" customFormat="1" ht="20.100000000000001" customHeight="1" x14ac:dyDescent="0.25">
      <c r="A126" s="115"/>
      <c r="B126" s="115"/>
      <c r="C126" s="115"/>
      <c r="D126" s="115"/>
      <c r="E126" s="115"/>
      <c r="F126" s="115"/>
      <c r="G126" s="126"/>
      <c r="H126" s="114"/>
      <c r="I126" s="114"/>
      <c r="J126" s="114"/>
      <c r="K126" s="114"/>
      <c r="L126" s="114"/>
      <c r="M126" s="114"/>
      <c r="N126" s="146"/>
      <c r="O126" s="146"/>
    </row>
    <row r="127" spans="1:15" s="116" customFormat="1" ht="20.100000000000001" customHeight="1" x14ac:dyDescent="0.25">
      <c r="A127" s="115"/>
      <c r="B127" s="115"/>
      <c r="C127" s="115"/>
      <c r="D127" s="115"/>
      <c r="E127" s="115"/>
      <c r="F127" s="115"/>
      <c r="G127" s="126"/>
      <c r="H127" s="114"/>
      <c r="I127" s="114"/>
      <c r="J127" s="114"/>
      <c r="K127" s="114"/>
      <c r="L127" s="114"/>
      <c r="M127" s="114"/>
      <c r="N127" s="146"/>
      <c r="O127" s="146"/>
    </row>
    <row r="128" spans="1:15" s="116" customFormat="1" ht="20.100000000000001" customHeight="1" x14ac:dyDescent="0.25">
      <c r="A128" s="115"/>
      <c r="B128" s="115"/>
      <c r="C128" s="115"/>
      <c r="D128" s="115"/>
      <c r="E128" s="115"/>
      <c r="F128" s="115"/>
      <c r="G128" s="126"/>
      <c r="H128" s="114"/>
      <c r="I128" s="114"/>
      <c r="J128" s="114"/>
      <c r="K128" s="114"/>
      <c r="L128" s="114"/>
      <c r="M128" s="114"/>
      <c r="N128" s="146"/>
      <c r="O128" s="146"/>
    </row>
    <row r="129" spans="1:15" s="116" customFormat="1" ht="20.100000000000001" customHeight="1" x14ac:dyDescent="0.25">
      <c r="A129" s="115"/>
      <c r="B129" s="115"/>
      <c r="C129" s="115"/>
      <c r="D129" s="115"/>
      <c r="E129" s="115"/>
      <c r="F129" s="115"/>
      <c r="G129" s="126"/>
      <c r="H129" s="114"/>
      <c r="I129" s="114"/>
      <c r="J129" s="114"/>
      <c r="K129" s="114"/>
      <c r="L129" s="114"/>
      <c r="M129" s="114"/>
      <c r="N129" s="146"/>
      <c r="O129" s="146"/>
    </row>
    <row r="130" spans="1:15" s="116" customFormat="1" ht="20.100000000000001" customHeight="1" x14ac:dyDescent="0.25">
      <c r="A130" s="115"/>
      <c r="B130" s="115"/>
      <c r="C130" s="115"/>
      <c r="D130" s="115"/>
      <c r="E130" s="115"/>
      <c r="F130" s="115"/>
      <c r="G130" s="126"/>
      <c r="H130" s="114"/>
      <c r="I130" s="114"/>
      <c r="J130" s="114"/>
      <c r="K130" s="114"/>
      <c r="L130" s="114"/>
      <c r="M130" s="114"/>
      <c r="N130" s="146"/>
      <c r="O130" s="146"/>
    </row>
    <row r="131" spans="1:15" s="116" customFormat="1" ht="20.100000000000001" customHeight="1" x14ac:dyDescent="0.25">
      <c r="A131" s="115"/>
      <c r="B131" s="115"/>
      <c r="C131" s="115"/>
      <c r="D131" s="115"/>
      <c r="E131" s="115"/>
      <c r="F131" s="115"/>
      <c r="G131" s="126"/>
      <c r="H131" s="114"/>
      <c r="I131" s="114"/>
      <c r="J131" s="114"/>
      <c r="K131" s="114"/>
      <c r="L131" s="114"/>
      <c r="M131" s="114"/>
      <c r="N131" s="146"/>
      <c r="O131" s="146"/>
    </row>
    <row r="132" spans="1:15" s="116" customFormat="1" ht="20.100000000000001" customHeight="1" x14ac:dyDescent="0.25">
      <c r="A132" s="115"/>
      <c r="B132" s="115"/>
      <c r="C132" s="115" t="s">
        <v>317</v>
      </c>
      <c r="D132" s="115"/>
      <c r="E132" s="115"/>
      <c r="F132" s="115"/>
      <c r="G132" s="126"/>
      <c r="H132" s="114"/>
      <c r="I132" s="114"/>
      <c r="J132" s="114"/>
      <c r="K132" s="114"/>
      <c r="L132" s="114"/>
      <c r="M132" s="114"/>
      <c r="N132" s="146"/>
      <c r="O132" s="146"/>
    </row>
    <row r="133" spans="1:15" s="116" customFormat="1" ht="20.100000000000001" customHeight="1" x14ac:dyDescent="0.25">
      <c r="A133" s="117" t="s">
        <v>2</v>
      </c>
      <c r="B133" s="115"/>
      <c r="C133" s="127">
        <v>1</v>
      </c>
      <c r="D133" s="118" t="s">
        <v>5</v>
      </c>
      <c r="E133" s="118" t="s">
        <v>11</v>
      </c>
      <c r="F133" s="115"/>
      <c r="G133" s="126" t="s">
        <v>0</v>
      </c>
      <c r="H133" s="114"/>
      <c r="I133" s="114"/>
      <c r="J133" s="114"/>
      <c r="K133" s="114"/>
      <c r="L133" s="114"/>
      <c r="M133" s="114"/>
      <c r="N133" s="146"/>
      <c r="O133" s="146"/>
    </row>
    <row r="134" spans="1:15" s="116" customFormat="1" ht="20.100000000000001" customHeight="1" x14ac:dyDescent="0.25">
      <c r="A134" s="128" t="s">
        <v>28</v>
      </c>
      <c r="B134" s="115"/>
      <c r="C134" s="127">
        <v>2</v>
      </c>
      <c r="D134" s="118" t="s">
        <v>29</v>
      </c>
      <c r="E134" s="118" t="s">
        <v>30</v>
      </c>
      <c r="F134" s="115"/>
      <c r="G134" s="126" t="s">
        <v>327</v>
      </c>
      <c r="H134" s="114"/>
      <c r="I134" s="114"/>
      <c r="J134" s="114"/>
      <c r="K134" s="114"/>
      <c r="L134" s="114"/>
      <c r="M134" s="114"/>
      <c r="N134" s="146"/>
      <c r="O134" s="146"/>
    </row>
    <row r="135" spans="1:15" s="116" customFormat="1" ht="20.100000000000001" customHeight="1" x14ac:dyDescent="0.25">
      <c r="A135" s="128" t="s">
        <v>31</v>
      </c>
      <c r="B135" s="115"/>
      <c r="C135" s="127">
        <v>3</v>
      </c>
      <c r="D135" s="118" t="s">
        <v>32</v>
      </c>
      <c r="E135" s="118" t="s">
        <v>50</v>
      </c>
      <c r="F135" s="115"/>
      <c r="G135" s="126" t="s">
        <v>328</v>
      </c>
      <c r="H135" s="114"/>
      <c r="I135" s="114"/>
      <c r="J135" s="114"/>
      <c r="K135" s="114"/>
      <c r="L135" s="114"/>
      <c r="M135" s="114"/>
      <c r="N135" s="146"/>
      <c r="O135" s="146"/>
    </row>
    <row r="136" spans="1:15" s="116" customFormat="1" ht="20.100000000000001" customHeight="1" x14ac:dyDescent="0.25">
      <c r="A136" s="128" t="s">
        <v>34</v>
      </c>
      <c r="B136" s="115"/>
      <c r="C136" s="127">
        <v>4</v>
      </c>
      <c r="D136" s="115"/>
      <c r="E136" s="118" t="s">
        <v>52</v>
      </c>
      <c r="F136" s="115"/>
      <c r="G136" s="126" t="s">
        <v>316</v>
      </c>
      <c r="H136" s="114"/>
      <c r="I136" s="114"/>
      <c r="J136" s="114"/>
      <c r="K136" s="114"/>
      <c r="L136" s="114"/>
      <c r="M136" s="114"/>
      <c r="N136" s="146"/>
      <c r="O136" s="146"/>
    </row>
    <row r="137" spans="1:15" s="116" customFormat="1" ht="20.100000000000001" customHeight="1" x14ac:dyDescent="0.25">
      <c r="A137" s="128" t="s">
        <v>36</v>
      </c>
      <c r="B137" s="115"/>
      <c r="C137" s="127">
        <v>5</v>
      </c>
      <c r="D137" s="115"/>
      <c r="E137" s="118" t="s">
        <v>349</v>
      </c>
      <c r="F137" s="115"/>
      <c r="G137" s="126" t="s">
        <v>313</v>
      </c>
      <c r="H137" s="114"/>
      <c r="I137" s="114"/>
      <c r="J137" s="114"/>
      <c r="K137" s="114"/>
      <c r="L137" s="114"/>
      <c r="M137" s="114"/>
      <c r="N137" s="146"/>
      <c r="O137" s="146"/>
    </row>
    <row r="138" spans="1:15" s="116" customFormat="1" ht="20.100000000000001" customHeight="1" x14ac:dyDescent="0.25">
      <c r="A138" s="128" t="s">
        <v>38</v>
      </c>
      <c r="B138" s="115"/>
      <c r="C138" s="127">
        <v>6</v>
      </c>
      <c r="D138" s="115" t="s">
        <v>0</v>
      </c>
      <c r="E138" s="118" t="s">
        <v>60</v>
      </c>
      <c r="F138" s="115"/>
      <c r="G138" s="126" t="s">
        <v>314</v>
      </c>
      <c r="H138" s="114"/>
      <c r="I138" s="114"/>
      <c r="J138" s="114"/>
      <c r="K138" s="114"/>
      <c r="L138" s="114"/>
      <c r="M138" s="114"/>
      <c r="N138" s="146"/>
      <c r="O138" s="146"/>
    </row>
    <row r="139" spans="1:15" s="116" customFormat="1" ht="20.100000000000001" customHeight="1" x14ac:dyDescent="0.25">
      <c r="A139" s="128" t="s">
        <v>40</v>
      </c>
      <c r="B139" s="115"/>
      <c r="C139" s="127">
        <v>7</v>
      </c>
      <c r="D139" s="115" t="s">
        <v>41</v>
      </c>
      <c r="E139" s="118" t="s">
        <v>82</v>
      </c>
      <c r="F139" s="115"/>
      <c r="G139" s="126" t="s">
        <v>315</v>
      </c>
      <c r="H139" s="114"/>
      <c r="I139" s="114"/>
      <c r="J139" s="114"/>
      <c r="K139" s="114"/>
      <c r="L139" s="114"/>
      <c r="M139" s="114"/>
      <c r="N139" s="146"/>
      <c r="O139" s="146"/>
    </row>
    <row r="140" spans="1:15" s="116" customFormat="1" ht="20.100000000000001" customHeight="1" x14ac:dyDescent="0.25">
      <c r="A140" s="128" t="s">
        <v>43</v>
      </c>
      <c r="B140" s="115"/>
      <c r="C140" s="127">
        <v>8</v>
      </c>
      <c r="D140" s="115" t="s">
        <v>44</v>
      </c>
      <c r="E140" s="118" t="s">
        <v>332</v>
      </c>
      <c r="F140" s="115"/>
      <c r="G140" s="126"/>
      <c r="H140" s="114"/>
      <c r="I140" s="114"/>
      <c r="J140" s="114"/>
      <c r="K140" s="114"/>
      <c r="L140" s="114"/>
      <c r="M140" s="114"/>
      <c r="N140" s="146"/>
      <c r="O140" s="146"/>
    </row>
    <row r="141" spans="1:15" s="116" customFormat="1" ht="20.100000000000001" customHeight="1" x14ac:dyDescent="0.25">
      <c r="A141" s="128" t="s">
        <v>46</v>
      </c>
      <c r="B141" s="115"/>
      <c r="C141" s="127">
        <v>9</v>
      </c>
      <c r="D141" s="115" t="s">
        <v>47</v>
      </c>
      <c r="E141" s="115" t="s">
        <v>331</v>
      </c>
      <c r="F141" s="115"/>
      <c r="G141" s="126"/>
      <c r="H141" s="114"/>
      <c r="I141" s="114"/>
      <c r="J141" s="114"/>
      <c r="K141" s="114"/>
      <c r="L141" s="114"/>
      <c r="M141" s="114"/>
      <c r="N141" s="146"/>
      <c r="O141" s="146"/>
    </row>
    <row r="142" spans="1:15" s="116" customFormat="1" ht="20.100000000000001" customHeight="1" x14ac:dyDescent="0.25">
      <c r="A142" s="128" t="s">
        <v>49</v>
      </c>
      <c r="B142" s="115"/>
      <c r="C142" s="127">
        <v>10</v>
      </c>
      <c r="D142" s="115"/>
      <c r="E142" s="118" t="s">
        <v>333</v>
      </c>
      <c r="F142" s="115"/>
      <c r="G142" s="126"/>
      <c r="H142" s="114"/>
      <c r="I142" s="114"/>
      <c r="J142" s="114"/>
      <c r="K142" s="114"/>
      <c r="L142" s="114"/>
      <c r="M142" s="114"/>
      <c r="N142" s="146"/>
      <c r="O142" s="146"/>
    </row>
    <row r="143" spans="1:15" s="116" customFormat="1" ht="20.100000000000001" customHeight="1" x14ac:dyDescent="0.25">
      <c r="A143" s="128" t="s">
        <v>51</v>
      </c>
      <c r="B143" s="115"/>
      <c r="C143" s="127">
        <v>11</v>
      </c>
      <c r="D143" s="115" t="s">
        <v>5</v>
      </c>
      <c r="E143" s="115" t="s">
        <v>334</v>
      </c>
      <c r="F143" s="115"/>
      <c r="G143" s="126"/>
      <c r="H143" s="114"/>
      <c r="I143" s="114"/>
      <c r="J143" s="114"/>
      <c r="K143" s="114"/>
      <c r="L143" s="114"/>
      <c r="M143" s="114"/>
      <c r="N143" s="146"/>
      <c r="O143" s="146"/>
    </row>
    <row r="144" spans="1:15" s="116" customFormat="1" ht="20.100000000000001" customHeight="1" x14ac:dyDescent="0.25">
      <c r="A144" s="128" t="s">
        <v>53</v>
      </c>
      <c r="B144" s="115"/>
      <c r="C144" s="127">
        <v>12</v>
      </c>
      <c r="D144" s="115" t="s">
        <v>54</v>
      </c>
      <c r="E144" s="115" t="s">
        <v>335</v>
      </c>
      <c r="F144" s="115"/>
      <c r="H144" s="114"/>
      <c r="I144" s="114"/>
      <c r="J144" s="114"/>
      <c r="K144" s="114">
        <f>IF(B23=G135,1,0)</f>
        <v>1</v>
      </c>
      <c r="L144" s="114"/>
      <c r="M144" s="114"/>
      <c r="N144" s="146"/>
      <c r="O144" s="146"/>
    </row>
    <row r="145" spans="1:15" s="115" customFormat="1" ht="20.100000000000001" customHeight="1" x14ac:dyDescent="0.2">
      <c r="A145" s="128" t="s">
        <v>56</v>
      </c>
      <c r="C145" s="127">
        <v>13</v>
      </c>
      <c r="D145" s="115" t="s">
        <v>57</v>
      </c>
      <c r="E145" s="115" t="s">
        <v>134</v>
      </c>
      <c r="G145" s="126"/>
      <c r="H145" s="114"/>
      <c r="I145" s="114"/>
      <c r="J145" s="114"/>
      <c r="K145" s="114"/>
      <c r="L145" s="114"/>
      <c r="M145" s="114"/>
      <c r="N145" s="145"/>
      <c r="O145" s="145"/>
    </row>
    <row r="146" spans="1:15" s="115" customFormat="1" ht="20.100000000000001" customHeight="1" x14ac:dyDescent="0.2">
      <c r="A146" s="128" t="s">
        <v>59</v>
      </c>
      <c r="C146" s="127">
        <v>14</v>
      </c>
      <c r="E146" s="115" t="s">
        <v>336</v>
      </c>
      <c r="G146" s="126"/>
      <c r="H146" s="114"/>
      <c r="I146" s="114"/>
      <c r="J146" s="114"/>
      <c r="K146" s="114"/>
      <c r="L146" s="114"/>
      <c r="M146" s="114"/>
      <c r="N146" s="145"/>
      <c r="O146" s="145"/>
    </row>
    <row r="147" spans="1:15" s="115" customFormat="1" ht="20.100000000000001" customHeight="1" x14ac:dyDescent="0.2">
      <c r="A147" s="128" t="s">
        <v>61</v>
      </c>
      <c r="C147" s="127">
        <v>15</v>
      </c>
      <c r="D147" s="115" t="s">
        <v>0</v>
      </c>
      <c r="E147" s="115" t="s">
        <v>337</v>
      </c>
      <c r="G147" s="126"/>
      <c r="H147" s="114"/>
      <c r="I147" s="114"/>
      <c r="J147" s="114"/>
      <c r="K147" s="114"/>
      <c r="L147" s="114"/>
      <c r="M147" s="114"/>
      <c r="N147" s="145"/>
      <c r="O147" s="145"/>
    </row>
    <row r="148" spans="1:15" s="115" customFormat="1" ht="20.100000000000001" customHeight="1" x14ac:dyDescent="0.2">
      <c r="A148" s="128" t="s">
        <v>63</v>
      </c>
      <c r="C148" s="127">
        <v>16</v>
      </c>
      <c r="D148" s="126" t="s">
        <v>70</v>
      </c>
      <c r="E148" s="115" t="s">
        <v>338</v>
      </c>
      <c r="G148" s="126"/>
      <c r="H148" s="114"/>
      <c r="I148" s="114"/>
      <c r="J148" s="114"/>
      <c r="K148" s="114"/>
      <c r="L148" s="114"/>
      <c r="M148" s="114"/>
      <c r="N148" s="145"/>
      <c r="O148" s="145"/>
    </row>
    <row r="149" spans="1:15" s="115" customFormat="1" ht="20.100000000000001" customHeight="1" x14ac:dyDescent="0.2">
      <c r="A149" s="128" t="s">
        <v>66</v>
      </c>
      <c r="C149" s="127">
        <v>17</v>
      </c>
      <c r="D149" s="126" t="s">
        <v>67</v>
      </c>
      <c r="G149" s="126"/>
      <c r="H149" s="114"/>
      <c r="I149" s="114"/>
      <c r="J149" s="114"/>
      <c r="K149" s="114"/>
      <c r="L149" s="114"/>
      <c r="M149" s="114"/>
      <c r="N149" s="145"/>
      <c r="O149" s="145"/>
    </row>
    <row r="150" spans="1:15" s="115" customFormat="1" ht="20.100000000000001" customHeight="1" x14ac:dyDescent="0.2">
      <c r="A150" s="128" t="s">
        <v>69</v>
      </c>
      <c r="C150" s="127">
        <v>18</v>
      </c>
      <c r="D150" s="126" t="s">
        <v>330</v>
      </c>
      <c r="G150" s="126"/>
      <c r="H150" s="114"/>
      <c r="I150" s="114"/>
      <c r="J150" s="114"/>
      <c r="K150" s="114"/>
      <c r="L150" s="114"/>
      <c r="M150" s="114"/>
      <c r="N150" s="145"/>
      <c r="O150" s="145"/>
    </row>
    <row r="151" spans="1:15" s="115" customFormat="1" ht="20.100000000000001" customHeight="1" x14ac:dyDescent="0.2">
      <c r="A151" s="128" t="s">
        <v>72</v>
      </c>
      <c r="C151" s="127">
        <v>19</v>
      </c>
      <c r="D151" s="126" t="s">
        <v>64</v>
      </c>
      <c r="G151" s="126"/>
      <c r="H151" s="114"/>
      <c r="I151" s="114"/>
      <c r="J151" s="114"/>
      <c r="K151" s="114"/>
      <c r="L151" s="114"/>
      <c r="M151" s="114"/>
      <c r="N151" s="145"/>
      <c r="O151" s="145"/>
    </row>
    <row r="152" spans="1:15" s="115" customFormat="1" ht="20.100000000000001" customHeight="1" x14ac:dyDescent="0.2">
      <c r="A152" s="128" t="s">
        <v>75</v>
      </c>
      <c r="C152" s="127">
        <v>20</v>
      </c>
      <c r="D152" s="126" t="s">
        <v>73</v>
      </c>
      <c r="G152" s="126"/>
      <c r="H152" s="114"/>
      <c r="I152" s="114"/>
      <c r="J152" s="114"/>
      <c r="K152" s="114"/>
      <c r="L152" s="114"/>
      <c r="M152" s="114"/>
      <c r="N152" s="145"/>
      <c r="O152" s="145"/>
    </row>
    <row r="153" spans="1:15" s="115" customFormat="1" ht="20.100000000000001" customHeight="1" x14ac:dyDescent="0.2">
      <c r="A153" s="128" t="s">
        <v>77</v>
      </c>
      <c r="C153" s="127">
        <v>21</v>
      </c>
      <c r="D153" s="126"/>
      <c r="G153" s="126"/>
      <c r="H153" s="114"/>
      <c r="I153" s="114"/>
      <c r="J153" s="114"/>
      <c r="K153" s="114"/>
      <c r="L153" s="114"/>
      <c r="M153" s="114"/>
      <c r="N153" s="145"/>
      <c r="O153" s="145"/>
    </row>
    <row r="154" spans="1:15" s="115" customFormat="1" ht="20.100000000000001" customHeight="1" x14ac:dyDescent="0.2">
      <c r="A154" s="128" t="s">
        <v>79</v>
      </c>
      <c r="C154" s="127">
        <v>22</v>
      </c>
      <c r="H154" s="114"/>
      <c r="I154" s="114"/>
      <c r="J154" s="114"/>
      <c r="K154" s="114">
        <f>SUM(K144:K153)</f>
        <v>1</v>
      </c>
      <c r="L154" s="114"/>
      <c r="M154" s="114"/>
      <c r="N154" s="145"/>
      <c r="O154" s="145"/>
    </row>
    <row r="155" spans="1:15" s="115" customFormat="1" ht="20.100000000000001" customHeight="1" x14ac:dyDescent="0.2">
      <c r="A155" s="128" t="s">
        <v>81</v>
      </c>
      <c r="C155" s="127">
        <v>23</v>
      </c>
      <c r="D155" s="115" t="s">
        <v>5</v>
      </c>
      <c r="G155" s="126"/>
      <c r="H155" s="114"/>
      <c r="I155" s="114"/>
      <c r="J155" s="114"/>
      <c r="K155" s="114"/>
      <c r="L155" s="114"/>
      <c r="M155" s="114"/>
      <c r="N155" s="145"/>
      <c r="O155" s="145"/>
    </row>
    <row r="156" spans="1:15" s="115" customFormat="1" ht="20.100000000000001" customHeight="1" x14ac:dyDescent="0.2">
      <c r="A156" s="128" t="s">
        <v>83</v>
      </c>
      <c r="C156" s="127">
        <v>24</v>
      </c>
      <c r="D156" s="115" t="s">
        <v>84</v>
      </c>
      <c r="G156" s="126"/>
      <c r="H156" s="114"/>
      <c r="I156" s="114"/>
      <c r="J156" s="114"/>
      <c r="K156" s="114"/>
      <c r="L156" s="114"/>
      <c r="M156" s="114"/>
      <c r="N156" s="145"/>
      <c r="O156" s="145"/>
    </row>
    <row r="157" spans="1:15" s="115" customFormat="1" ht="20.100000000000001" customHeight="1" x14ac:dyDescent="0.2">
      <c r="A157" s="128" t="s">
        <v>86</v>
      </c>
      <c r="C157" s="127">
        <v>25</v>
      </c>
      <c r="D157" s="115" t="s">
        <v>57</v>
      </c>
      <c r="E157" s="118" t="s">
        <v>33</v>
      </c>
      <c r="G157" s="126"/>
      <c r="H157" s="114"/>
      <c r="I157" s="114"/>
      <c r="J157" s="114"/>
      <c r="K157" s="114"/>
      <c r="L157" s="114"/>
      <c r="M157" s="114"/>
      <c r="N157" s="145"/>
      <c r="O157" s="145"/>
    </row>
    <row r="158" spans="1:15" s="115" customFormat="1" ht="20.100000000000001" customHeight="1" x14ac:dyDescent="0.2">
      <c r="A158" s="128" t="s">
        <v>88</v>
      </c>
      <c r="C158" s="127">
        <v>26</v>
      </c>
      <c r="E158" s="118" t="s">
        <v>35</v>
      </c>
      <c r="G158" s="126"/>
      <c r="H158" s="114"/>
      <c r="I158" s="114"/>
      <c r="J158" s="114"/>
      <c r="K158" s="114"/>
      <c r="L158" s="114"/>
      <c r="M158" s="114"/>
      <c r="N158" s="145"/>
      <c r="O158" s="145"/>
    </row>
    <row r="159" spans="1:15" s="115" customFormat="1" ht="20.100000000000001" customHeight="1" x14ac:dyDescent="0.2">
      <c r="A159" s="128" t="s">
        <v>90</v>
      </c>
      <c r="C159" s="127">
        <v>27</v>
      </c>
      <c r="E159" s="118" t="s">
        <v>37</v>
      </c>
      <c r="G159" s="126"/>
      <c r="H159" s="114"/>
      <c r="I159" s="114"/>
      <c r="J159" s="114"/>
      <c r="K159" s="114"/>
      <c r="L159" s="114"/>
      <c r="M159" s="114"/>
      <c r="N159" s="145"/>
      <c r="O159" s="145"/>
    </row>
    <row r="160" spans="1:15" s="115" customFormat="1" ht="20.100000000000001" customHeight="1" x14ac:dyDescent="0.2">
      <c r="A160" s="128" t="s">
        <v>92</v>
      </c>
      <c r="C160" s="127">
        <v>28</v>
      </c>
      <c r="D160" s="115" t="s">
        <v>0</v>
      </c>
      <c r="E160" s="118" t="s">
        <v>39</v>
      </c>
      <c r="G160" s="126"/>
      <c r="H160" s="114"/>
      <c r="I160" s="114"/>
      <c r="J160" s="114"/>
      <c r="K160" s="114"/>
      <c r="L160" s="114"/>
      <c r="M160" s="114"/>
      <c r="N160" s="145"/>
      <c r="O160" s="145"/>
    </row>
    <row r="161" spans="1:15" s="115" customFormat="1" ht="20.100000000000001" customHeight="1" x14ac:dyDescent="0.2">
      <c r="A161" s="128" t="s">
        <v>94</v>
      </c>
      <c r="C161" s="127">
        <v>29</v>
      </c>
      <c r="D161" s="115" t="s">
        <v>95</v>
      </c>
      <c r="E161" s="118" t="s">
        <v>42</v>
      </c>
      <c r="G161" s="126"/>
      <c r="H161" s="114"/>
      <c r="I161" s="114"/>
      <c r="J161" s="114"/>
      <c r="K161" s="114"/>
      <c r="L161" s="114"/>
      <c r="M161" s="114"/>
      <c r="N161" s="145"/>
      <c r="O161" s="145"/>
    </row>
    <row r="162" spans="1:15" s="115" customFormat="1" ht="20.100000000000001" customHeight="1" x14ac:dyDescent="0.2">
      <c r="A162" s="128" t="s">
        <v>97</v>
      </c>
      <c r="C162" s="127">
        <v>30</v>
      </c>
      <c r="D162" s="115" t="s">
        <v>98</v>
      </c>
      <c r="E162" s="118" t="s">
        <v>45</v>
      </c>
      <c r="G162" s="126"/>
      <c r="H162" s="114"/>
      <c r="I162" s="114"/>
      <c r="J162" s="114"/>
      <c r="K162" s="114"/>
      <c r="L162" s="114"/>
      <c r="M162" s="114"/>
      <c r="N162" s="145"/>
      <c r="O162" s="145"/>
    </row>
    <row r="163" spans="1:15" s="115" customFormat="1" ht="20.100000000000001" customHeight="1" x14ac:dyDescent="0.2">
      <c r="A163" s="128" t="s">
        <v>100</v>
      </c>
      <c r="D163" s="115" t="s">
        <v>101</v>
      </c>
      <c r="E163" s="118" t="s">
        <v>48</v>
      </c>
      <c r="G163" s="126"/>
      <c r="H163" s="114"/>
      <c r="I163" s="114"/>
      <c r="J163" s="114"/>
      <c r="K163" s="114"/>
      <c r="L163" s="114"/>
      <c r="M163" s="114"/>
      <c r="N163" s="145"/>
      <c r="O163" s="145"/>
    </row>
    <row r="164" spans="1:15" s="115" customFormat="1" ht="20.100000000000001" customHeight="1" x14ac:dyDescent="0.2">
      <c r="A164" s="128" t="s">
        <v>103</v>
      </c>
      <c r="D164" s="115" t="s">
        <v>104</v>
      </c>
      <c r="H164" s="114"/>
      <c r="I164" s="114"/>
      <c r="J164" s="114"/>
      <c r="K164" s="114"/>
      <c r="L164" s="114"/>
      <c r="M164" s="114"/>
      <c r="N164" s="145"/>
      <c r="O164" s="145"/>
    </row>
    <row r="165" spans="1:15" s="115" customFormat="1" ht="20.100000000000001" customHeight="1" x14ac:dyDescent="0.2">
      <c r="A165" s="128" t="s">
        <v>106</v>
      </c>
      <c r="D165" s="115" t="s">
        <v>107</v>
      </c>
      <c r="G165" s="126"/>
      <c r="H165" s="114"/>
      <c r="I165" s="114"/>
      <c r="J165" s="114"/>
      <c r="K165" s="114"/>
      <c r="L165" s="114"/>
      <c r="M165" s="114"/>
      <c r="N165" s="145"/>
      <c r="O165" s="145"/>
    </row>
    <row r="166" spans="1:15" s="115" customFormat="1" ht="20.100000000000001" customHeight="1" x14ac:dyDescent="0.2">
      <c r="A166" s="128" t="s">
        <v>109</v>
      </c>
      <c r="D166" s="115" t="s">
        <v>110</v>
      </c>
      <c r="E166" s="118" t="s">
        <v>55</v>
      </c>
      <c r="G166" s="126"/>
      <c r="H166" s="114"/>
      <c r="I166" s="114"/>
      <c r="J166" s="114"/>
      <c r="K166" s="114"/>
      <c r="L166" s="114"/>
      <c r="M166" s="114"/>
      <c r="N166" s="145"/>
      <c r="O166" s="145"/>
    </row>
    <row r="167" spans="1:15" s="115" customFormat="1" ht="20.100000000000001" customHeight="1" x14ac:dyDescent="0.2">
      <c r="A167" s="128" t="s">
        <v>112</v>
      </c>
      <c r="D167" s="115" t="s">
        <v>113</v>
      </c>
      <c r="G167" s="126"/>
      <c r="H167" s="114"/>
      <c r="I167" s="114"/>
      <c r="J167" s="114"/>
      <c r="K167" s="114"/>
      <c r="L167" s="114"/>
      <c r="M167" s="114"/>
      <c r="N167" s="145"/>
      <c r="O167" s="145"/>
    </row>
    <row r="168" spans="1:15" s="115" customFormat="1" ht="20.100000000000001" customHeight="1" x14ac:dyDescent="0.2">
      <c r="A168" s="128" t="s">
        <v>115</v>
      </c>
      <c r="D168" s="115" t="s">
        <v>116</v>
      </c>
      <c r="G168" s="126"/>
      <c r="H168" s="114"/>
      <c r="I168" s="114"/>
      <c r="J168" s="114"/>
      <c r="K168" s="114"/>
      <c r="L168" s="114"/>
      <c r="M168" s="114"/>
      <c r="N168" s="145"/>
      <c r="O168" s="145"/>
    </row>
    <row r="169" spans="1:15" s="115" customFormat="1" ht="20.100000000000001" customHeight="1" x14ac:dyDescent="0.2">
      <c r="A169" s="128" t="s">
        <v>118</v>
      </c>
      <c r="D169" s="115" t="s">
        <v>116</v>
      </c>
      <c r="E169" s="118" t="s">
        <v>62</v>
      </c>
      <c r="G169" s="126"/>
      <c r="H169" s="114"/>
      <c r="I169" s="114"/>
      <c r="J169" s="114"/>
      <c r="K169" s="114"/>
      <c r="L169" s="114"/>
      <c r="M169" s="114"/>
      <c r="N169" s="145"/>
      <c r="O169" s="145"/>
    </row>
    <row r="170" spans="1:15" s="115" customFormat="1" ht="20.100000000000001" customHeight="1" x14ac:dyDescent="0.2">
      <c r="A170" s="128" t="s">
        <v>120</v>
      </c>
      <c r="D170" s="115" t="s">
        <v>121</v>
      </c>
      <c r="E170" s="118" t="s">
        <v>65</v>
      </c>
      <c r="G170" s="126"/>
      <c r="H170" s="114"/>
      <c r="I170" s="114"/>
      <c r="J170" s="114"/>
      <c r="K170" s="114"/>
      <c r="L170" s="114"/>
      <c r="M170" s="114"/>
      <c r="N170" s="145"/>
      <c r="O170" s="145"/>
    </row>
    <row r="171" spans="1:15" s="115" customFormat="1" ht="20.100000000000001" customHeight="1" x14ac:dyDescent="0.2">
      <c r="A171" s="128" t="s">
        <v>123</v>
      </c>
      <c r="D171" s="115" t="s">
        <v>124</v>
      </c>
      <c r="E171" s="118" t="s">
        <v>68</v>
      </c>
      <c r="G171" s="126"/>
      <c r="H171" s="114"/>
      <c r="I171" s="114"/>
      <c r="J171" s="114"/>
      <c r="K171" s="114"/>
      <c r="L171" s="114"/>
      <c r="M171" s="114"/>
      <c r="N171" s="145"/>
      <c r="O171" s="145"/>
    </row>
    <row r="172" spans="1:15" s="115" customFormat="1" ht="20.100000000000001" customHeight="1" x14ac:dyDescent="0.2">
      <c r="A172" s="128" t="s">
        <v>126</v>
      </c>
      <c r="D172" s="115" t="s">
        <v>127</v>
      </c>
      <c r="E172" s="118" t="s">
        <v>71</v>
      </c>
      <c r="G172" s="126"/>
      <c r="H172" s="114"/>
      <c r="I172" s="114"/>
      <c r="J172" s="114"/>
      <c r="K172" s="114"/>
      <c r="L172" s="114"/>
      <c r="M172" s="114"/>
      <c r="N172" s="145"/>
      <c r="O172" s="145"/>
    </row>
    <row r="173" spans="1:15" s="115" customFormat="1" ht="20.100000000000001" customHeight="1" x14ac:dyDescent="0.2">
      <c r="A173" s="128" t="s">
        <v>129</v>
      </c>
      <c r="D173" s="115" t="s">
        <v>130</v>
      </c>
      <c r="E173" s="118" t="s">
        <v>74</v>
      </c>
      <c r="G173" s="126"/>
      <c r="H173" s="114"/>
      <c r="I173" s="114"/>
      <c r="J173" s="114"/>
      <c r="K173" s="114"/>
      <c r="L173" s="114"/>
      <c r="M173" s="114"/>
      <c r="N173" s="145"/>
      <c r="O173" s="145"/>
    </row>
    <row r="174" spans="1:15" s="115" customFormat="1" ht="20.100000000000001" customHeight="1" x14ac:dyDescent="0.2">
      <c r="A174" s="128" t="s">
        <v>132</v>
      </c>
      <c r="D174" s="115" t="s">
        <v>133</v>
      </c>
      <c r="E174" s="118" t="s">
        <v>76</v>
      </c>
      <c r="H174" s="114"/>
      <c r="I174" s="114"/>
      <c r="J174" s="114"/>
      <c r="K174" s="114"/>
      <c r="L174" s="114"/>
      <c r="M174" s="114"/>
      <c r="N174" s="145"/>
      <c r="O174" s="145"/>
    </row>
    <row r="175" spans="1:15" s="115" customFormat="1" ht="20.100000000000001" customHeight="1" x14ac:dyDescent="0.2">
      <c r="A175" s="128" t="s">
        <v>135</v>
      </c>
      <c r="D175" s="115" t="s">
        <v>136</v>
      </c>
      <c r="E175" s="118" t="s">
        <v>78</v>
      </c>
      <c r="G175" s="126"/>
      <c r="H175" s="114"/>
      <c r="I175" s="114"/>
      <c r="J175" s="114"/>
      <c r="K175" s="114"/>
      <c r="L175" s="114"/>
      <c r="M175" s="114"/>
      <c r="N175" s="145"/>
      <c r="O175" s="145"/>
    </row>
    <row r="176" spans="1:15" s="115" customFormat="1" ht="20.100000000000001" customHeight="1" x14ac:dyDescent="0.2">
      <c r="A176" s="128" t="s">
        <v>138</v>
      </c>
      <c r="D176" s="115" t="s">
        <v>139</v>
      </c>
      <c r="E176" s="118" t="s">
        <v>80</v>
      </c>
      <c r="G176" s="126"/>
      <c r="H176" s="114"/>
      <c r="I176" s="114"/>
      <c r="J176" s="114"/>
      <c r="K176" s="114"/>
      <c r="L176" s="114"/>
      <c r="M176" s="114"/>
      <c r="N176" s="145"/>
      <c r="O176" s="145"/>
    </row>
    <row r="177" spans="1:15" s="115" customFormat="1" ht="20.100000000000001" customHeight="1" x14ac:dyDescent="0.2">
      <c r="A177" s="128" t="s">
        <v>141</v>
      </c>
      <c r="D177" s="115" t="s">
        <v>142</v>
      </c>
      <c r="G177" s="126"/>
      <c r="H177" s="114"/>
      <c r="I177" s="114"/>
      <c r="J177" s="114"/>
      <c r="K177" s="114"/>
      <c r="L177" s="114"/>
      <c r="M177" s="114"/>
      <c r="N177" s="145"/>
      <c r="O177" s="145"/>
    </row>
    <row r="178" spans="1:15" s="115" customFormat="1" ht="20.100000000000001" customHeight="1" x14ac:dyDescent="0.2">
      <c r="A178" s="128" t="s">
        <v>144</v>
      </c>
      <c r="D178" s="115" t="s">
        <v>145</v>
      </c>
      <c r="E178" s="118" t="s">
        <v>85</v>
      </c>
      <c r="G178" s="126"/>
      <c r="H178" s="114"/>
      <c r="I178" s="114"/>
      <c r="J178" s="114"/>
      <c r="K178" s="114"/>
      <c r="L178" s="114"/>
      <c r="M178" s="114"/>
      <c r="N178" s="145"/>
      <c r="O178" s="145"/>
    </row>
    <row r="179" spans="1:15" s="115" customFormat="1" ht="20.100000000000001" customHeight="1" x14ac:dyDescent="0.2">
      <c r="A179" s="128" t="s">
        <v>147</v>
      </c>
      <c r="E179" s="118" t="s">
        <v>87</v>
      </c>
      <c r="G179" s="126"/>
      <c r="H179" s="114"/>
      <c r="I179" s="114"/>
      <c r="J179" s="114"/>
      <c r="K179" s="114"/>
      <c r="L179" s="114"/>
      <c r="M179" s="114"/>
      <c r="N179" s="145"/>
      <c r="O179" s="145"/>
    </row>
    <row r="180" spans="1:15" s="115" customFormat="1" ht="20.100000000000001" customHeight="1" x14ac:dyDescent="0.2">
      <c r="A180" s="128" t="s">
        <v>149</v>
      </c>
      <c r="E180" s="118" t="s">
        <v>89</v>
      </c>
      <c r="G180" s="126"/>
      <c r="H180" s="114"/>
      <c r="I180" s="114"/>
      <c r="J180" s="114"/>
      <c r="K180" s="114"/>
      <c r="L180" s="114"/>
      <c r="M180" s="114"/>
      <c r="N180" s="145"/>
      <c r="O180" s="145"/>
    </row>
    <row r="181" spans="1:15" s="115" customFormat="1" ht="20.100000000000001" customHeight="1" x14ac:dyDescent="0.2">
      <c r="A181" s="128" t="s">
        <v>151</v>
      </c>
      <c r="E181" s="118" t="s">
        <v>91</v>
      </c>
      <c r="G181" s="126"/>
      <c r="H181" s="114"/>
      <c r="I181" s="114"/>
      <c r="J181" s="114"/>
      <c r="K181" s="114"/>
      <c r="L181" s="114"/>
      <c r="M181" s="114"/>
      <c r="N181" s="145"/>
      <c r="O181" s="145"/>
    </row>
    <row r="182" spans="1:15" s="115" customFormat="1" ht="20.100000000000001" customHeight="1" x14ac:dyDescent="0.2">
      <c r="A182" s="128" t="s">
        <v>153</v>
      </c>
      <c r="E182" s="118" t="s">
        <v>93</v>
      </c>
      <c r="G182" s="126"/>
      <c r="H182" s="114"/>
      <c r="I182" s="114"/>
      <c r="J182" s="114"/>
      <c r="K182" s="114"/>
      <c r="L182" s="114"/>
      <c r="M182" s="114"/>
      <c r="N182" s="145"/>
      <c r="O182" s="145"/>
    </row>
    <row r="183" spans="1:15" s="115" customFormat="1" ht="20.100000000000001" customHeight="1" x14ac:dyDescent="0.2">
      <c r="A183" s="128" t="s">
        <v>155</v>
      </c>
      <c r="E183" s="118" t="s">
        <v>96</v>
      </c>
      <c r="G183" s="126"/>
      <c r="H183" s="114"/>
      <c r="I183" s="114"/>
      <c r="J183" s="114"/>
      <c r="K183" s="114"/>
      <c r="L183" s="114"/>
      <c r="M183" s="114"/>
      <c r="N183" s="145"/>
      <c r="O183" s="145"/>
    </row>
    <row r="184" spans="1:15" s="115" customFormat="1" ht="20.100000000000001" customHeight="1" x14ac:dyDescent="0.2">
      <c r="A184" s="128" t="s">
        <v>157</v>
      </c>
      <c r="E184" s="118" t="s">
        <v>99</v>
      </c>
      <c r="G184" s="126"/>
      <c r="H184" s="114"/>
      <c r="I184" s="114"/>
      <c r="J184" s="114"/>
      <c r="K184" s="114"/>
      <c r="L184" s="114"/>
      <c r="M184" s="114"/>
      <c r="N184" s="145"/>
      <c r="O184" s="145"/>
    </row>
    <row r="185" spans="1:15" s="115" customFormat="1" ht="20.100000000000001" customHeight="1" x14ac:dyDescent="0.2">
      <c r="A185" s="128" t="s">
        <v>159</v>
      </c>
      <c r="E185" s="118" t="s">
        <v>102</v>
      </c>
      <c r="G185" s="126"/>
      <c r="H185" s="114"/>
      <c r="I185" s="114"/>
      <c r="J185" s="114"/>
      <c r="K185" s="114"/>
      <c r="L185" s="114"/>
      <c r="M185" s="114"/>
      <c r="N185" s="145"/>
      <c r="O185" s="145"/>
    </row>
    <row r="186" spans="1:15" s="115" customFormat="1" ht="20.100000000000001" customHeight="1" x14ac:dyDescent="0.2">
      <c r="A186" s="128" t="s">
        <v>161</v>
      </c>
      <c r="E186" s="118" t="s">
        <v>105</v>
      </c>
      <c r="G186" s="126"/>
      <c r="H186" s="114"/>
      <c r="I186" s="114"/>
      <c r="J186" s="114"/>
      <c r="K186" s="114"/>
      <c r="L186" s="114"/>
      <c r="M186" s="114"/>
      <c r="N186" s="145"/>
      <c r="O186" s="145"/>
    </row>
    <row r="187" spans="1:15" s="115" customFormat="1" ht="20.100000000000001" customHeight="1" x14ac:dyDescent="0.2">
      <c r="A187" s="128" t="s">
        <v>163</v>
      </c>
      <c r="B187" s="126"/>
      <c r="E187" s="118" t="s">
        <v>108</v>
      </c>
      <c r="G187" s="126"/>
      <c r="H187" s="114"/>
      <c r="I187" s="114"/>
      <c r="J187" s="114"/>
      <c r="K187" s="114"/>
      <c r="L187" s="114"/>
      <c r="M187" s="114"/>
      <c r="N187" s="145"/>
      <c r="O187" s="145"/>
    </row>
    <row r="188" spans="1:15" s="115" customFormat="1" ht="20.100000000000001" customHeight="1" x14ac:dyDescent="0.2">
      <c r="A188" s="128" t="s">
        <v>164</v>
      </c>
      <c r="B188" s="126"/>
      <c r="E188" s="118" t="s">
        <v>111</v>
      </c>
      <c r="G188" s="126"/>
      <c r="H188" s="114"/>
      <c r="I188" s="114"/>
      <c r="J188" s="114"/>
      <c r="K188" s="114"/>
      <c r="L188" s="114"/>
      <c r="M188" s="114"/>
      <c r="N188" s="145"/>
      <c r="O188" s="145"/>
    </row>
    <row r="189" spans="1:15" s="115" customFormat="1" ht="20.100000000000001" customHeight="1" x14ac:dyDescent="0.2">
      <c r="A189" s="128" t="s">
        <v>165</v>
      </c>
      <c r="B189" s="126"/>
      <c r="E189" s="118" t="s">
        <v>114</v>
      </c>
      <c r="G189" s="126"/>
      <c r="H189" s="114"/>
      <c r="I189" s="114"/>
      <c r="J189" s="114"/>
      <c r="K189" s="114"/>
      <c r="L189" s="114"/>
      <c r="M189" s="114"/>
      <c r="N189" s="145"/>
      <c r="O189" s="145"/>
    </row>
    <row r="190" spans="1:15" s="115" customFormat="1" ht="20.100000000000001" customHeight="1" x14ac:dyDescent="0.2">
      <c r="A190" s="128" t="s">
        <v>167</v>
      </c>
      <c r="B190" s="126"/>
      <c r="E190" s="118" t="s">
        <v>117</v>
      </c>
      <c r="G190" s="126"/>
      <c r="H190" s="114"/>
      <c r="I190" s="114"/>
      <c r="J190" s="114"/>
      <c r="K190" s="114"/>
      <c r="L190" s="114"/>
      <c r="M190" s="114"/>
      <c r="N190" s="145"/>
      <c r="O190" s="145"/>
    </row>
    <row r="191" spans="1:15" s="115" customFormat="1" ht="20.100000000000001" customHeight="1" x14ac:dyDescent="0.2">
      <c r="A191" s="128" t="s">
        <v>169</v>
      </c>
      <c r="B191" s="126"/>
      <c r="E191" s="118" t="s">
        <v>119</v>
      </c>
      <c r="G191" s="126"/>
      <c r="H191" s="114"/>
      <c r="I191" s="114"/>
      <c r="J191" s="114"/>
      <c r="K191" s="114"/>
      <c r="L191" s="114"/>
      <c r="M191" s="114"/>
      <c r="N191" s="145"/>
      <c r="O191" s="145"/>
    </row>
    <row r="192" spans="1:15" s="115" customFormat="1" ht="20.100000000000001" customHeight="1" x14ac:dyDescent="0.2">
      <c r="A192" s="128" t="s">
        <v>171</v>
      </c>
      <c r="B192" s="126"/>
      <c r="E192" s="118" t="s">
        <v>122</v>
      </c>
      <c r="G192" s="126"/>
      <c r="H192" s="114"/>
      <c r="I192" s="114"/>
      <c r="J192" s="114"/>
      <c r="K192" s="114"/>
      <c r="L192" s="114"/>
      <c r="M192" s="114"/>
      <c r="N192" s="145"/>
      <c r="O192" s="145"/>
    </row>
    <row r="193" spans="1:15" s="115" customFormat="1" ht="20.100000000000001" customHeight="1" x14ac:dyDescent="0.2">
      <c r="A193" s="128" t="s">
        <v>173</v>
      </c>
      <c r="B193" s="126"/>
      <c r="E193" s="118" t="s">
        <v>125</v>
      </c>
      <c r="G193" s="126"/>
      <c r="H193" s="114"/>
      <c r="I193" s="114"/>
      <c r="J193" s="114"/>
      <c r="K193" s="114"/>
      <c r="L193" s="114"/>
      <c r="M193" s="114"/>
      <c r="N193" s="145"/>
      <c r="O193" s="145"/>
    </row>
    <row r="194" spans="1:15" s="115" customFormat="1" ht="20.100000000000001" customHeight="1" x14ac:dyDescent="0.2">
      <c r="A194" s="128" t="s">
        <v>175</v>
      </c>
      <c r="B194" s="126"/>
      <c r="E194" s="118" t="s">
        <v>128</v>
      </c>
      <c r="G194" s="126"/>
      <c r="H194" s="114"/>
      <c r="I194" s="114"/>
      <c r="J194" s="114"/>
      <c r="K194" s="114"/>
      <c r="L194" s="114"/>
      <c r="M194" s="114"/>
      <c r="N194" s="145"/>
      <c r="O194" s="145"/>
    </row>
    <row r="195" spans="1:15" s="115" customFormat="1" ht="20.100000000000001" customHeight="1" x14ac:dyDescent="0.2">
      <c r="A195" s="128" t="s">
        <v>177</v>
      </c>
      <c r="B195" s="126"/>
      <c r="E195" s="118" t="s">
        <v>131</v>
      </c>
      <c r="G195" s="126"/>
      <c r="H195" s="114"/>
      <c r="I195" s="114"/>
      <c r="J195" s="114"/>
      <c r="K195" s="114"/>
      <c r="L195" s="114"/>
      <c r="M195" s="114"/>
      <c r="N195" s="145"/>
      <c r="O195" s="145"/>
    </row>
    <row r="196" spans="1:15" s="115" customFormat="1" ht="20.100000000000001" customHeight="1" x14ac:dyDescent="0.2">
      <c r="A196" s="128" t="s">
        <v>179</v>
      </c>
      <c r="B196" s="126"/>
      <c r="E196" s="118" t="s">
        <v>134</v>
      </c>
      <c r="G196" s="126"/>
      <c r="H196" s="114"/>
      <c r="I196" s="114"/>
      <c r="J196" s="114"/>
      <c r="K196" s="114"/>
      <c r="L196" s="114"/>
      <c r="M196" s="114"/>
      <c r="N196" s="145"/>
      <c r="O196" s="145"/>
    </row>
    <row r="197" spans="1:15" s="115" customFormat="1" ht="20.100000000000001" customHeight="1" x14ac:dyDescent="0.2">
      <c r="A197" s="128" t="s">
        <v>181</v>
      </c>
      <c r="E197" s="118" t="s">
        <v>137</v>
      </c>
      <c r="G197" s="126"/>
      <c r="H197" s="114"/>
      <c r="I197" s="114"/>
      <c r="J197" s="114"/>
      <c r="K197" s="114"/>
      <c r="L197" s="114"/>
      <c r="M197" s="114"/>
      <c r="N197" s="145"/>
      <c r="O197" s="145"/>
    </row>
    <row r="198" spans="1:15" s="115" customFormat="1" ht="20.100000000000001" customHeight="1" x14ac:dyDescent="0.2">
      <c r="A198" s="128" t="s">
        <v>183</v>
      </c>
      <c r="E198" s="118" t="s">
        <v>140</v>
      </c>
      <c r="G198" s="126"/>
      <c r="H198" s="114"/>
      <c r="I198" s="114"/>
      <c r="J198" s="114"/>
      <c r="K198" s="114"/>
      <c r="L198" s="114"/>
      <c r="M198" s="114"/>
      <c r="N198" s="145"/>
      <c r="O198" s="145"/>
    </row>
    <row r="199" spans="1:15" s="115" customFormat="1" ht="20.100000000000001" customHeight="1" x14ac:dyDescent="0.2">
      <c r="A199" s="128" t="s">
        <v>186</v>
      </c>
      <c r="E199" s="118" t="s">
        <v>143</v>
      </c>
      <c r="G199" s="126"/>
      <c r="H199" s="114"/>
      <c r="I199" s="114"/>
      <c r="J199" s="114"/>
      <c r="K199" s="114"/>
      <c r="L199" s="114"/>
      <c r="M199" s="114"/>
      <c r="N199" s="145"/>
      <c r="O199" s="145"/>
    </row>
    <row r="200" spans="1:15" s="115" customFormat="1" ht="20.100000000000001" customHeight="1" x14ac:dyDescent="0.2">
      <c r="A200" s="128" t="s">
        <v>188</v>
      </c>
      <c r="E200" s="118" t="s">
        <v>146</v>
      </c>
      <c r="G200" s="126"/>
      <c r="H200" s="114"/>
      <c r="I200" s="114"/>
      <c r="J200" s="114"/>
      <c r="K200" s="114"/>
      <c r="L200" s="114"/>
      <c r="M200" s="114"/>
      <c r="N200" s="145"/>
      <c r="O200" s="145"/>
    </row>
    <row r="201" spans="1:15" s="115" customFormat="1" ht="20.100000000000001" customHeight="1" x14ac:dyDescent="0.2">
      <c r="A201" s="128" t="s">
        <v>190</v>
      </c>
      <c r="E201" s="118" t="s">
        <v>148</v>
      </c>
      <c r="G201" s="126"/>
      <c r="H201" s="114"/>
      <c r="I201" s="114"/>
      <c r="J201" s="114"/>
      <c r="K201" s="114"/>
      <c r="L201" s="114"/>
      <c r="M201" s="114"/>
      <c r="N201" s="145"/>
      <c r="O201" s="145"/>
    </row>
    <row r="202" spans="1:15" s="115" customFormat="1" ht="20.100000000000001" customHeight="1" x14ac:dyDescent="0.2">
      <c r="A202" s="128" t="s">
        <v>192</v>
      </c>
      <c r="E202" s="118" t="s">
        <v>150</v>
      </c>
      <c r="G202" s="126"/>
      <c r="H202" s="114"/>
      <c r="I202" s="114"/>
      <c r="J202" s="114"/>
      <c r="K202" s="114"/>
      <c r="L202" s="114"/>
      <c r="M202" s="114"/>
      <c r="N202" s="145"/>
      <c r="O202" s="145"/>
    </row>
    <row r="203" spans="1:15" s="115" customFormat="1" ht="20.100000000000001" customHeight="1" x14ac:dyDescent="0.2">
      <c r="A203" s="128" t="s">
        <v>194</v>
      </c>
      <c r="E203" s="118" t="s">
        <v>152</v>
      </c>
      <c r="G203" s="126"/>
      <c r="H203" s="114"/>
      <c r="I203" s="114"/>
      <c r="J203" s="114"/>
      <c r="K203" s="114"/>
      <c r="L203" s="114"/>
      <c r="M203" s="114"/>
      <c r="N203" s="145"/>
      <c r="O203" s="145"/>
    </row>
    <row r="204" spans="1:15" s="115" customFormat="1" ht="20.100000000000001" customHeight="1" x14ac:dyDescent="0.2">
      <c r="A204" s="128" t="s">
        <v>196</v>
      </c>
      <c r="E204" s="118" t="s">
        <v>154</v>
      </c>
      <c r="H204" s="114"/>
      <c r="I204" s="114"/>
      <c r="J204" s="114"/>
      <c r="K204" s="114"/>
      <c r="L204" s="114"/>
      <c r="M204" s="114"/>
      <c r="N204" s="145"/>
      <c r="O204" s="145"/>
    </row>
    <row r="205" spans="1:15" s="115" customFormat="1" ht="20.100000000000001" customHeight="1" x14ac:dyDescent="0.2">
      <c r="A205" s="128" t="s">
        <v>198</v>
      </c>
      <c r="E205" s="118" t="s">
        <v>156</v>
      </c>
      <c r="G205" s="115" t="s">
        <v>0</v>
      </c>
      <c r="H205" s="114"/>
      <c r="I205" s="114"/>
      <c r="J205" s="114"/>
      <c r="K205" s="114"/>
      <c r="L205" s="114"/>
      <c r="M205" s="114"/>
      <c r="N205" s="145"/>
      <c r="O205" s="145"/>
    </row>
    <row r="206" spans="1:15" s="115" customFormat="1" ht="20.100000000000001" customHeight="1" x14ac:dyDescent="0.2">
      <c r="A206" s="128" t="s">
        <v>200</v>
      </c>
      <c r="E206" s="118" t="s">
        <v>158</v>
      </c>
      <c r="G206" s="115" t="s">
        <v>288</v>
      </c>
      <c r="H206" s="114"/>
      <c r="I206" s="114"/>
      <c r="J206" s="114"/>
      <c r="K206" s="114"/>
      <c r="L206" s="114"/>
      <c r="M206" s="114"/>
      <c r="N206" s="145"/>
      <c r="O206" s="145"/>
    </row>
    <row r="207" spans="1:15" s="115" customFormat="1" ht="20.100000000000001" customHeight="1" x14ac:dyDescent="0.2">
      <c r="A207" s="128" t="s">
        <v>202</v>
      </c>
      <c r="E207" s="118" t="s">
        <v>160</v>
      </c>
      <c r="G207" s="115" t="s">
        <v>289</v>
      </c>
      <c r="H207" s="114"/>
      <c r="I207" s="114"/>
      <c r="J207" s="114"/>
      <c r="K207" s="114"/>
      <c r="L207" s="114"/>
      <c r="M207" s="114"/>
      <c r="N207" s="145"/>
      <c r="O207" s="145"/>
    </row>
    <row r="208" spans="1:15" s="115" customFormat="1" ht="20.100000000000001" customHeight="1" x14ac:dyDescent="0.2">
      <c r="A208" s="128" t="s">
        <v>205</v>
      </c>
      <c r="E208" s="118" t="s">
        <v>162</v>
      </c>
      <c r="G208" s="115" t="s">
        <v>204</v>
      </c>
      <c r="H208" s="114"/>
      <c r="I208" s="114"/>
      <c r="J208" s="114"/>
      <c r="K208" s="114"/>
      <c r="L208" s="114"/>
      <c r="M208" s="114"/>
      <c r="N208" s="145"/>
      <c r="O208" s="145"/>
    </row>
    <row r="209" spans="1:15" s="115" customFormat="1" ht="20.100000000000001" customHeight="1" x14ac:dyDescent="0.2">
      <c r="A209" s="128" t="s">
        <v>207</v>
      </c>
      <c r="E209" s="118" t="s">
        <v>323</v>
      </c>
      <c r="G209" s="115" t="s">
        <v>290</v>
      </c>
      <c r="H209" s="114"/>
      <c r="I209" s="114"/>
      <c r="J209" s="114"/>
      <c r="K209" s="114"/>
      <c r="L209" s="114"/>
      <c r="M209" s="114"/>
      <c r="N209" s="145"/>
      <c r="O209" s="145"/>
    </row>
    <row r="210" spans="1:15" s="115" customFormat="1" ht="20.100000000000001" customHeight="1" x14ac:dyDescent="0.2">
      <c r="A210" s="128" t="s">
        <v>210</v>
      </c>
      <c r="E210" s="118" t="s">
        <v>324</v>
      </c>
      <c r="G210" s="115" t="s">
        <v>209</v>
      </c>
      <c r="H210" s="114"/>
      <c r="I210" s="114"/>
      <c r="J210" s="114"/>
      <c r="K210" s="114"/>
      <c r="L210" s="114"/>
      <c r="M210" s="114"/>
      <c r="N210" s="145"/>
      <c r="O210" s="145"/>
    </row>
    <row r="211" spans="1:15" s="115" customFormat="1" ht="20.100000000000001" customHeight="1" x14ac:dyDescent="0.2">
      <c r="A211" s="128" t="s">
        <v>212</v>
      </c>
      <c r="E211" s="118" t="s">
        <v>166</v>
      </c>
      <c r="G211" s="115" t="s">
        <v>291</v>
      </c>
      <c r="H211" s="114"/>
      <c r="I211" s="114"/>
      <c r="J211" s="114"/>
      <c r="K211" s="114"/>
      <c r="L211" s="114"/>
      <c r="M211" s="114"/>
      <c r="N211" s="145"/>
      <c r="O211" s="145"/>
    </row>
    <row r="212" spans="1:15" s="115" customFormat="1" ht="20.100000000000001" customHeight="1" x14ac:dyDescent="0.2">
      <c r="A212" s="128" t="s">
        <v>214</v>
      </c>
      <c r="E212" s="118" t="s">
        <v>168</v>
      </c>
      <c r="G212" s="115" t="s">
        <v>292</v>
      </c>
      <c r="H212" s="114"/>
      <c r="I212" s="114"/>
      <c r="J212" s="114"/>
      <c r="K212" s="114"/>
      <c r="L212" s="114"/>
      <c r="M212" s="114"/>
      <c r="N212" s="145"/>
      <c r="O212" s="145"/>
    </row>
    <row r="213" spans="1:15" s="115" customFormat="1" ht="20.100000000000001" customHeight="1" x14ac:dyDescent="0.2">
      <c r="A213" s="128" t="s">
        <v>216</v>
      </c>
      <c r="E213" s="118" t="s">
        <v>170</v>
      </c>
      <c r="G213" s="115" t="s">
        <v>293</v>
      </c>
      <c r="H213" s="114"/>
      <c r="I213" s="114"/>
      <c r="J213" s="114"/>
      <c r="K213" s="114"/>
      <c r="L213" s="114"/>
      <c r="M213" s="114"/>
      <c r="N213" s="145"/>
      <c r="O213" s="145"/>
    </row>
    <row r="214" spans="1:15" s="115" customFormat="1" ht="20.100000000000001" customHeight="1" x14ac:dyDescent="0.2">
      <c r="A214" s="128" t="s">
        <v>217</v>
      </c>
      <c r="E214" s="118" t="s">
        <v>172</v>
      </c>
      <c r="G214" s="115" t="s">
        <v>294</v>
      </c>
      <c r="H214" s="114"/>
      <c r="I214" s="114"/>
      <c r="J214" s="114"/>
      <c r="K214" s="114"/>
      <c r="L214" s="114"/>
      <c r="M214" s="114"/>
      <c r="N214" s="145"/>
      <c r="O214" s="145"/>
    </row>
    <row r="215" spans="1:15" s="115" customFormat="1" ht="20.100000000000001" customHeight="1" x14ac:dyDescent="0.2">
      <c r="A215" s="128" t="s">
        <v>219</v>
      </c>
      <c r="E215" s="118" t="s">
        <v>174</v>
      </c>
      <c r="H215" s="114"/>
      <c r="I215" s="114"/>
      <c r="J215" s="114"/>
      <c r="K215" s="114"/>
      <c r="L215" s="114"/>
      <c r="M215" s="114"/>
      <c r="N215" s="145"/>
      <c r="O215" s="145"/>
    </row>
    <row r="216" spans="1:15" s="115" customFormat="1" ht="20.100000000000001" customHeight="1" x14ac:dyDescent="0.2">
      <c r="A216" s="128" t="s">
        <v>221</v>
      </c>
      <c r="E216" s="118" t="s">
        <v>176</v>
      </c>
      <c r="H216" s="114"/>
      <c r="I216" s="114"/>
      <c r="J216" s="114"/>
      <c r="K216" s="114"/>
      <c r="L216" s="114"/>
      <c r="M216" s="114"/>
      <c r="N216" s="145"/>
      <c r="O216" s="145"/>
    </row>
    <row r="217" spans="1:15" s="115" customFormat="1" ht="20.100000000000001" customHeight="1" x14ac:dyDescent="0.2">
      <c r="A217" s="128" t="s">
        <v>223</v>
      </c>
      <c r="E217" s="118" t="s">
        <v>178</v>
      </c>
      <c r="H217" s="114"/>
      <c r="I217" s="114"/>
      <c r="J217" s="114"/>
      <c r="K217" s="114"/>
      <c r="L217" s="114"/>
      <c r="M217" s="114"/>
      <c r="N217" s="145"/>
      <c r="O217" s="145"/>
    </row>
    <row r="218" spans="1:15" s="115" customFormat="1" ht="20.100000000000001" customHeight="1" x14ac:dyDescent="0.2">
      <c r="A218" s="128" t="s">
        <v>225</v>
      </c>
      <c r="E218" s="118" t="s">
        <v>180</v>
      </c>
      <c r="H218" s="114"/>
      <c r="I218" s="114"/>
      <c r="J218" s="114"/>
      <c r="K218" s="114"/>
      <c r="L218" s="114"/>
      <c r="M218" s="114"/>
      <c r="N218" s="145"/>
      <c r="O218" s="145"/>
    </row>
    <row r="219" spans="1:15" s="115" customFormat="1" ht="20.100000000000001" customHeight="1" x14ac:dyDescent="0.2">
      <c r="A219" s="128" t="s">
        <v>227</v>
      </c>
      <c r="E219" s="118" t="s">
        <v>182</v>
      </c>
      <c r="H219" s="114"/>
      <c r="I219" s="114"/>
      <c r="J219" s="114"/>
      <c r="K219" s="114"/>
      <c r="L219" s="114"/>
      <c r="M219" s="114"/>
      <c r="N219" s="145"/>
      <c r="O219" s="145"/>
    </row>
    <row r="220" spans="1:15" s="115" customFormat="1" ht="20.100000000000001" customHeight="1" x14ac:dyDescent="0.2">
      <c r="A220" s="128" t="s">
        <v>229</v>
      </c>
      <c r="H220" s="114"/>
      <c r="I220" s="114"/>
      <c r="J220" s="114"/>
      <c r="K220" s="114"/>
      <c r="L220" s="114"/>
      <c r="M220" s="114"/>
      <c r="N220" s="145"/>
      <c r="O220" s="145"/>
    </row>
    <row r="221" spans="1:15" s="115" customFormat="1" ht="20.100000000000001" customHeight="1" x14ac:dyDescent="0.2">
      <c r="A221" s="128" t="s">
        <v>231</v>
      </c>
      <c r="E221" s="118" t="s">
        <v>185</v>
      </c>
      <c r="H221" s="114"/>
      <c r="I221" s="114"/>
      <c r="J221" s="114"/>
      <c r="K221" s="114"/>
      <c r="L221" s="114"/>
      <c r="M221" s="114"/>
      <c r="N221" s="145"/>
      <c r="O221" s="145"/>
    </row>
    <row r="222" spans="1:15" s="115" customFormat="1" ht="20.100000000000001" customHeight="1" x14ac:dyDescent="0.2">
      <c r="A222" s="128" t="s">
        <v>232</v>
      </c>
      <c r="E222" s="118" t="s">
        <v>187</v>
      </c>
      <c r="H222" s="114"/>
      <c r="I222" s="114"/>
      <c r="J222" s="114"/>
      <c r="K222" s="114"/>
      <c r="L222" s="114"/>
      <c r="M222" s="114"/>
      <c r="N222" s="145"/>
      <c r="O222" s="145"/>
    </row>
    <row r="223" spans="1:15" s="115" customFormat="1" ht="20.100000000000001" customHeight="1" x14ac:dyDescent="0.2">
      <c r="A223" s="128" t="s">
        <v>233</v>
      </c>
      <c r="E223" s="118" t="s">
        <v>189</v>
      </c>
      <c r="H223" s="114"/>
      <c r="I223" s="114"/>
      <c r="J223" s="114"/>
      <c r="K223" s="114"/>
      <c r="L223" s="114"/>
      <c r="M223" s="114"/>
      <c r="N223" s="145"/>
      <c r="O223" s="145"/>
    </row>
    <row r="224" spans="1:15" s="115" customFormat="1" ht="20.100000000000001" customHeight="1" x14ac:dyDescent="0.2">
      <c r="A224" s="128" t="s">
        <v>234</v>
      </c>
      <c r="E224" s="118" t="s">
        <v>191</v>
      </c>
      <c r="H224" s="114"/>
      <c r="I224" s="114"/>
      <c r="J224" s="114"/>
      <c r="K224" s="114"/>
      <c r="L224" s="114"/>
      <c r="M224" s="114"/>
      <c r="N224" s="145"/>
      <c r="O224" s="145"/>
    </row>
    <row r="225" spans="1:15" s="115" customFormat="1" ht="20.100000000000001" customHeight="1" x14ac:dyDescent="0.2">
      <c r="A225" s="128" t="s">
        <v>235</v>
      </c>
      <c r="E225" s="118" t="s">
        <v>193</v>
      </c>
      <c r="H225" s="114"/>
      <c r="I225" s="114"/>
      <c r="J225" s="114"/>
      <c r="K225" s="114"/>
      <c r="L225" s="114"/>
      <c r="M225" s="114"/>
      <c r="N225" s="145"/>
      <c r="O225" s="145"/>
    </row>
    <row r="226" spans="1:15" s="115" customFormat="1" ht="20.100000000000001" customHeight="1" x14ac:dyDescent="0.2">
      <c r="A226" s="128" t="s">
        <v>236</v>
      </c>
      <c r="E226" s="118" t="s">
        <v>195</v>
      </c>
      <c r="H226" s="114"/>
      <c r="I226" s="114"/>
      <c r="J226" s="114"/>
      <c r="K226" s="114"/>
      <c r="L226" s="114"/>
      <c r="M226" s="114"/>
      <c r="N226" s="145"/>
      <c r="O226" s="145"/>
    </row>
    <row r="227" spans="1:15" s="115" customFormat="1" ht="20.100000000000001" customHeight="1" x14ac:dyDescent="0.2">
      <c r="A227" s="128" t="s">
        <v>237</v>
      </c>
      <c r="E227" s="118" t="s">
        <v>197</v>
      </c>
      <c r="H227" s="114"/>
      <c r="I227" s="114"/>
      <c r="J227" s="114"/>
      <c r="K227" s="114"/>
      <c r="L227" s="114"/>
      <c r="M227" s="114"/>
      <c r="N227" s="145"/>
      <c r="O227" s="145"/>
    </row>
    <row r="228" spans="1:15" s="115" customFormat="1" ht="20.100000000000001" customHeight="1" x14ac:dyDescent="0.2">
      <c r="A228" s="128" t="s">
        <v>238</v>
      </c>
      <c r="E228" s="118" t="s">
        <v>199</v>
      </c>
      <c r="H228" s="114"/>
      <c r="I228" s="114"/>
      <c r="J228" s="114"/>
      <c r="K228" s="114"/>
      <c r="L228" s="114"/>
      <c r="M228" s="114"/>
      <c r="N228" s="145"/>
      <c r="O228" s="145"/>
    </row>
    <row r="229" spans="1:15" s="115" customFormat="1" ht="20.100000000000001" customHeight="1" x14ac:dyDescent="0.2">
      <c r="A229" s="128" t="s">
        <v>239</v>
      </c>
      <c r="E229" s="118" t="s">
        <v>201</v>
      </c>
      <c r="H229" s="114"/>
      <c r="I229" s="114"/>
      <c r="J229" s="114"/>
      <c r="K229" s="114"/>
      <c r="L229" s="114"/>
      <c r="M229" s="114"/>
      <c r="N229" s="145"/>
      <c r="O229" s="145"/>
    </row>
    <row r="230" spans="1:15" s="115" customFormat="1" ht="20.100000000000001" customHeight="1" x14ac:dyDescent="0.2">
      <c r="A230" s="128" t="s">
        <v>240</v>
      </c>
      <c r="E230" s="118" t="s">
        <v>203</v>
      </c>
      <c r="H230" s="114"/>
      <c r="I230" s="114"/>
      <c r="J230" s="114"/>
      <c r="K230" s="114"/>
      <c r="L230" s="114"/>
      <c r="M230" s="114"/>
      <c r="N230" s="145"/>
      <c r="O230" s="145"/>
    </row>
    <row r="231" spans="1:15" s="115" customFormat="1" ht="20.100000000000001" customHeight="1" x14ac:dyDescent="0.2">
      <c r="A231" s="128" t="s">
        <v>241</v>
      </c>
      <c r="E231" s="118" t="s">
        <v>206</v>
      </c>
      <c r="H231" s="114"/>
      <c r="I231" s="114"/>
      <c r="J231" s="114"/>
      <c r="K231" s="114"/>
      <c r="L231" s="114"/>
      <c r="M231" s="114"/>
      <c r="N231" s="145"/>
      <c r="O231" s="145"/>
    </row>
    <row r="232" spans="1:15" s="115" customFormat="1" ht="20.100000000000001" customHeight="1" x14ac:dyDescent="0.2">
      <c r="A232" s="128" t="s">
        <v>242</v>
      </c>
      <c r="E232" s="118" t="s">
        <v>208</v>
      </c>
      <c r="H232" s="114"/>
      <c r="I232" s="114"/>
      <c r="J232" s="114"/>
      <c r="K232" s="114"/>
      <c r="L232" s="114"/>
      <c r="M232" s="114"/>
      <c r="N232" s="145"/>
      <c r="O232" s="145"/>
    </row>
    <row r="233" spans="1:15" s="115" customFormat="1" ht="20.100000000000001" customHeight="1" x14ac:dyDescent="0.2">
      <c r="A233" s="128" t="s">
        <v>243</v>
      </c>
      <c r="E233" s="118" t="s">
        <v>211</v>
      </c>
      <c r="G233" s="126"/>
      <c r="H233" s="114"/>
      <c r="I233" s="114"/>
      <c r="J233" s="114"/>
      <c r="K233" s="114"/>
      <c r="L233" s="114"/>
      <c r="M233" s="114"/>
      <c r="N233" s="145"/>
      <c r="O233" s="145"/>
    </row>
    <row r="234" spans="1:15" s="115" customFormat="1" ht="20.100000000000001" customHeight="1" x14ac:dyDescent="0.2">
      <c r="A234" s="128" t="s">
        <v>244</v>
      </c>
      <c r="E234" s="118" t="s">
        <v>213</v>
      </c>
      <c r="G234" s="126"/>
      <c r="H234" s="114"/>
      <c r="I234" s="114"/>
      <c r="J234" s="114"/>
      <c r="K234" s="114"/>
      <c r="L234" s="114"/>
      <c r="M234" s="114"/>
      <c r="N234" s="145"/>
      <c r="O234" s="145"/>
    </row>
    <row r="235" spans="1:15" s="115" customFormat="1" ht="20.100000000000001" customHeight="1" x14ac:dyDescent="0.2">
      <c r="A235" s="128" t="s">
        <v>245</v>
      </c>
      <c r="E235" s="118" t="s">
        <v>215</v>
      </c>
      <c r="G235" s="126"/>
      <c r="H235" s="114"/>
      <c r="I235" s="114"/>
      <c r="J235" s="114"/>
      <c r="K235" s="114"/>
      <c r="L235" s="114"/>
      <c r="M235" s="114"/>
      <c r="N235" s="145"/>
      <c r="O235" s="145"/>
    </row>
    <row r="236" spans="1:15" s="115" customFormat="1" ht="20.100000000000001" customHeight="1" x14ac:dyDescent="0.2">
      <c r="A236" s="128" t="s">
        <v>246</v>
      </c>
      <c r="E236" s="118" t="s">
        <v>215</v>
      </c>
      <c r="G236" s="126"/>
      <c r="H236" s="114"/>
      <c r="I236" s="114"/>
      <c r="J236" s="114"/>
      <c r="K236" s="114"/>
      <c r="L236" s="114"/>
      <c r="M236" s="114"/>
      <c r="N236" s="145"/>
      <c r="O236" s="145"/>
    </row>
    <row r="237" spans="1:15" s="115" customFormat="1" ht="20.100000000000001" customHeight="1" x14ac:dyDescent="0.2">
      <c r="A237" s="128" t="s">
        <v>247</v>
      </c>
      <c r="E237" s="118" t="s">
        <v>218</v>
      </c>
      <c r="G237" s="126"/>
      <c r="H237" s="114"/>
      <c r="I237" s="114"/>
      <c r="J237" s="114"/>
      <c r="K237" s="114"/>
      <c r="L237" s="114"/>
      <c r="M237" s="114"/>
      <c r="N237" s="145"/>
      <c r="O237" s="145"/>
    </row>
    <row r="238" spans="1:15" s="115" customFormat="1" ht="20.100000000000001" customHeight="1" x14ac:dyDescent="0.2">
      <c r="A238" s="128" t="s">
        <v>248</v>
      </c>
      <c r="E238" s="118" t="s">
        <v>220</v>
      </c>
      <c r="G238" s="126"/>
      <c r="H238" s="114"/>
      <c r="I238" s="114"/>
      <c r="J238" s="114"/>
      <c r="K238" s="114"/>
      <c r="L238" s="114"/>
      <c r="M238" s="114"/>
      <c r="N238" s="145"/>
      <c r="O238" s="145"/>
    </row>
    <row r="239" spans="1:15" s="115" customFormat="1" ht="20.100000000000001" customHeight="1" x14ac:dyDescent="0.2">
      <c r="A239" s="128" t="s">
        <v>249</v>
      </c>
      <c r="E239" s="118" t="s">
        <v>222</v>
      </c>
      <c r="G239" s="126"/>
      <c r="H239" s="114"/>
      <c r="I239" s="114"/>
      <c r="J239" s="114"/>
      <c r="K239" s="114"/>
      <c r="L239" s="114"/>
      <c r="M239" s="114"/>
      <c r="N239" s="145"/>
      <c r="O239" s="145"/>
    </row>
    <row r="240" spans="1:15" s="115" customFormat="1" ht="20.100000000000001" customHeight="1" x14ac:dyDescent="0.2">
      <c r="A240" s="128" t="s">
        <v>250</v>
      </c>
      <c r="E240" s="118" t="s">
        <v>224</v>
      </c>
      <c r="G240" s="126"/>
      <c r="H240" s="114"/>
      <c r="I240" s="114"/>
      <c r="J240" s="114"/>
      <c r="K240" s="114"/>
      <c r="L240" s="114"/>
      <c r="M240" s="114"/>
      <c r="N240" s="145"/>
      <c r="O240" s="145"/>
    </row>
    <row r="241" spans="1:15" s="115" customFormat="1" ht="20.100000000000001" customHeight="1" x14ac:dyDescent="0.2">
      <c r="A241" s="128" t="s">
        <v>251</v>
      </c>
      <c r="E241" s="118" t="s">
        <v>226</v>
      </c>
      <c r="G241" s="126"/>
      <c r="H241" s="114"/>
      <c r="I241" s="114"/>
      <c r="J241" s="114"/>
      <c r="K241" s="114"/>
      <c r="L241" s="114"/>
      <c r="M241" s="114"/>
      <c r="N241" s="145"/>
      <c r="O241" s="145"/>
    </row>
    <row r="242" spans="1:15" s="115" customFormat="1" ht="20.100000000000001" customHeight="1" x14ac:dyDescent="0.2">
      <c r="A242" s="128" t="s">
        <v>252</v>
      </c>
      <c r="E242" s="118" t="s">
        <v>228</v>
      </c>
      <c r="G242" s="126"/>
      <c r="H242" s="114"/>
      <c r="I242" s="114"/>
      <c r="J242" s="114"/>
      <c r="K242" s="114"/>
      <c r="L242" s="114"/>
      <c r="M242" s="114"/>
      <c r="N242" s="145"/>
      <c r="O242" s="145"/>
    </row>
    <row r="243" spans="1:15" s="115" customFormat="1" ht="20.100000000000001" customHeight="1" x14ac:dyDescent="0.2">
      <c r="A243" s="128" t="s">
        <v>253</v>
      </c>
      <c r="E243" s="118" t="s">
        <v>230</v>
      </c>
      <c r="G243" s="126"/>
      <c r="H243" s="114"/>
      <c r="I243" s="114"/>
      <c r="J243" s="114"/>
      <c r="K243" s="114"/>
      <c r="L243" s="114"/>
      <c r="M243" s="114"/>
      <c r="N243" s="145"/>
      <c r="O243" s="145"/>
    </row>
    <row r="244" spans="1:15" s="115" customFormat="1" ht="20.100000000000001" customHeight="1" x14ac:dyDescent="0.2">
      <c r="A244" s="128" t="s">
        <v>254</v>
      </c>
      <c r="G244" s="126"/>
      <c r="H244" s="114"/>
      <c r="I244" s="114"/>
      <c r="J244" s="114"/>
      <c r="K244" s="114"/>
      <c r="L244" s="114"/>
      <c r="M244" s="114"/>
      <c r="N244" s="145"/>
      <c r="O244" s="145"/>
    </row>
    <row r="245" spans="1:15" s="115" customFormat="1" ht="20.100000000000001" customHeight="1" x14ac:dyDescent="0.2">
      <c r="A245" s="128" t="s">
        <v>255</v>
      </c>
      <c r="G245" s="126"/>
      <c r="H245" s="114"/>
      <c r="I245" s="114"/>
      <c r="J245" s="114"/>
      <c r="K245" s="114"/>
      <c r="L245" s="114"/>
      <c r="M245" s="114"/>
      <c r="N245" s="145"/>
      <c r="O245" s="145"/>
    </row>
    <row r="246" spans="1:15" s="115" customFormat="1" ht="20.100000000000001" customHeight="1" x14ac:dyDescent="0.2">
      <c r="A246" s="128" t="s">
        <v>256</v>
      </c>
      <c r="G246" s="126"/>
      <c r="H246" s="114"/>
      <c r="I246" s="114"/>
      <c r="J246" s="114"/>
      <c r="K246" s="114"/>
      <c r="L246" s="114"/>
      <c r="M246" s="114"/>
      <c r="N246" s="145"/>
      <c r="O246" s="145"/>
    </row>
    <row r="247" spans="1:15" s="115" customFormat="1" ht="20.100000000000001" customHeight="1" x14ac:dyDescent="0.2">
      <c r="A247" s="128" t="s">
        <v>257</v>
      </c>
      <c r="G247" s="126"/>
      <c r="H247" s="114"/>
      <c r="I247" s="114"/>
      <c r="J247" s="114"/>
      <c r="K247" s="114"/>
      <c r="L247" s="114"/>
      <c r="M247" s="114"/>
      <c r="N247" s="145"/>
      <c r="O247" s="145"/>
    </row>
    <row r="248" spans="1:15" s="115" customFormat="1" x14ac:dyDescent="0.2">
      <c r="A248" s="128" t="s">
        <v>258</v>
      </c>
      <c r="G248" s="126"/>
      <c r="H248" s="114"/>
      <c r="I248" s="114"/>
      <c r="J248" s="114"/>
      <c r="K248" s="114"/>
      <c r="L248" s="114"/>
      <c r="M248" s="114"/>
      <c r="N248" s="145"/>
      <c r="O248" s="145"/>
    </row>
    <row r="249" spans="1:15" s="115" customFormat="1" x14ac:dyDescent="0.2">
      <c r="A249" s="128" t="s">
        <v>259</v>
      </c>
      <c r="G249" s="126"/>
      <c r="H249" s="114"/>
      <c r="I249" s="114"/>
      <c r="J249" s="114"/>
      <c r="K249" s="114"/>
      <c r="L249" s="114"/>
      <c r="M249" s="114"/>
      <c r="N249" s="145"/>
      <c r="O249" s="145"/>
    </row>
    <row r="250" spans="1:15" s="115" customFormat="1" x14ac:dyDescent="0.2">
      <c r="A250" s="128" t="s">
        <v>260</v>
      </c>
      <c r="G250" s="126"/>
      <c r="H250" s="114"/>
      <c r="I250" s="114"/>
      <c r="J250" s="114"/>
      <c r="K250" s="114"/>
      <c r="L250" s="114"/>
      <c r="M250" s="114"/>
      <c r="N250" s="145"/>
      <c r="O250" s="145"/>
    </row>
    <row r="251" spans="1:15" s="115" customFormat="1" x14ac:dyDescent="0.2">
      <c r="A251" s="128" t="s">
        <v>261</v>
      </c>
      <c r="G251" s="126"/>
      <c r="H251" s="114"/>
      <c r="I251" s="114"/>
      <c r="J251" s="114"/>
      <c r="K251" s="114"/>
      <c r="L251" s="114"/>
      <c r="M251" s="114"/>
      <c r="N251" s="145"/>
      <c r="O251" s="145"/>
    </row>
    <row r="252" spans="1:15" s="115" customFormat="1" x14ac:dyDescent="0.2">
      <c r="A252" s="128" t="s">
        <v>262</v>
      </c>
      <c r="G252" s="126"/>
      <c r="H252" s="114"/>
      <c r="I252" s="114"/>
      <c r="J252" s="114"/>
      <c r="K252" s="114"/>
      <c r="L252" s="114"/>
      <c r="M252" s="114"/>
      <c r="N252" s="145"/>
      <c r="O252" s="145"/>
    </row>
    <row r="253" spans="1:15" s="115" customFormat="1" x14ac:dyDescent="0.2">
      <c r="A253" s="128" t="s">
        <v>263</v>
      </c>
      <c r="G253" s="126"/>
      <c r="H253" s="114"/>
      <c r="I253" s="114"/>
      <c r="J253" s="114"/>
      <c r="K253" s="114"/>
      <c r="L253" s="114"/>
      <c r="M253" s="114"/>
      <c r="N253" s="145"/>
      <c r="O253" s="145"/>
    </row>
    <row r="254" spans="1:15" s="115" customFormat="1" x14ac:dyDescent="0.2">
      <c r="A254" s="128" t="s">
        <v>264</v>
      </c>
      <c r="G254" s="126"/>
      <c r="H254" s="114"/>
      <c r="I254" s="114"/>
      <c r="J254" s="114"/>
      <c r="K254" s="114"/>
      <c r="L254" s="114"/>
      <c r="M254" s="114"/>
      <c r="N254" s="145"/>
      <c r="O254" s="145"/>
    </row>
    <row r="255" spans="1:15" s="115" customFormat="1" x14ac:dyDescent="0.2">
      <c r="A255" s="128" t="s">
        <v>265</v>
      </c>
      <c r="G255" s="126"/>
      <c r="H255" s="114"/>
      <c r="I255" s="114"/>
      <c r="J255" s="114"/>
      <c r="K255" s="114"/>
      <c r="L255" s="114"/>
      <c r="M255" s="114"/>
      <c r="N255" s="145"/>
      <c r="O255" s="145"/>
    </row>
    <row r="256" spans="1:15" s="115" customFormat="1" x14ac:dyDescent="0.2">
      <c r="A256" s="128" t="s">
        <v>266</v>
      </c>
      <c r="G256" s="126"/>
      <c r="H256" s="114"/>
      <c r="I256" s="114"/>
      <c r="J256" s="114"/>
      <c r="K256" s="114"/>
      <c r="L256" s="114"/>
      <c r="M256" s="114"/>
      <c r="N256" s="145"/>
      <c r="O256" s="145"/>
    </row>
    <row r="257" spans="1:15" s="115" customFormat="1" x14ac:dyDescent="0.2">
      <c r="A257" s="128" t="s">
        <v>267</v>
      </c>
      <c r="G257" s="126"/>
      <c r="H257" s="114"/>
      <c r="I257" s="114"/>
      <c r="J257" s="114"/>
      <c r="K257" s="114"/>
      <c r="L257" s="114"/>
      <c r="M257" s="114"/>
      <c r="N257" s="145"/>
      <c r="O257" s="145"/>
    </row>
    <row r="258" spans="1:15" s="115" customFormat="1" x14ac:dyDescent="0.2">
      <c r="A258" s="128" t="s">
        <v>268</v>
      </c>
      <c r="G258" s="126"/>
      <c r="H258" s="114"/>
      <c r="I258" s="114"/>
      <c r="J258" s="114"/>
      <c r="K258" s="114"/>
      <c r="L258" s="114"/>
      <c r="M258" s="114"/>
      <c r="N258" s="145"/>
      <c r="O258" s="145"/>
    </row>
    <row r="259" spans="1:15" s="115" customFormat="1" x14ac:dyDescent="0.2">
      <c r="A259" s="128" t="s">
        <v>269</v>
      </c>
      <c r="G259" s="126"/>
      <c r="H259" s="114"/>
      <c r="I259" s="114"/>
      <c r="J259" s="114"/>
      <c r="K259" s="114"/>
      <c r="L259" s="114"/>
      <c r="M259" s="114"/>
      <c r="N259" s="145"/>
      <c r="O259" s="145"/>
    </row>
    <row r="260" spans="1:15" s="115" customFormat="1" x14ac:dyDescent="0.2">
      <c r="A260" s="128" t="s">
        <v>270</v>
      </c>
      <c r="G260" s="126"/>
      <c r="H260" s="114"/>
      <c r="I260" s="114"/>
      <c r="J260" s="114"/>
      <c r="K260" s="114"/>
      <c r="L260" s="114"/>
      <c r="M260" s="114"/>
      <c r="N260" s="145"/>
      <c r="O260" s="145"/>
    </row>
    <row r="261" spans="1:15" s="115" customFormat="1" x14ac:dyDescent="0.2">
      <c r="A261" s="128" t="s">
        <v>271</v>
      </c>
      <c r="G261" s="126"/>
      <c r="H261" s="114"/>
      <c r="I261" s="114"/>
      <c r="J261" s="114"/>
      <c r="K261" s="114"/>
      <c r="L261" s="114"/>
      <c r="M261" s="114"/>
      <c r="N261" s="145"/>
      <c r="O261" s="145"/>
    </row>
    <row r="262" spans="1:15" s="115" customFormat="1" x14ac:dyDescent="0.2">
      <c r="A262" s="128" t="s">
        <v>272</v>
      </c>
      <c r="G262" s="126"/>
      <c r="H262" s="114"/>
      <c r="I262" s="114"/>
      <c r="J262" s="114"/>
      <c r="K262" s="114"/>
      <c r="L262" s="114"/>
      <c r="M262" s="114"/>
      <c r="N262" s="145"/>
      <c r="O262" s="145"/>
    </row>
    <row r="263" spans="1:15" s="115" customFormat="1" x14ac:dyDescent="0.2">
      <c r="A263" s="128" t="s">
        <v>273</v>
      </c>
      <c r="G263" s="126"/>
      <c r="H263" s="114"/>
      <c r="I263" s="114"/>
      <c r="J263" s="114"/>
      <c r="K263" s="114"/>
      <c r="L263" s="114"/>
      <c r="M263" s="114"/>
      <c r="N263" s="145"/>
      <c r="O263" s="145"/>
    </row>
    <row r="264" spans="1:15" s="115" customFormat="1" x14ac:dyDescent="0.2">
      <c r="A264" s="128" t="s">
        <v>274</v>
      </c>
      <c r="G264" s="126"/>
      <c r="H264" s="114"/>
      <c r="I264" s="114"/>
      <c r="J264" s="114"/>
      <c r="K264" s="114"/>
      <c r="L264" s="114"/>
      <c r="M264" s="114"/>
      <c r="N264" s="145"/>
      <c r="O264" s="145"/>
    </row>
    <row r="265" spans="1:15" s="115" customFormat="1" x14ac:dyDescent="0.2">
      <c r="A265" s="128" t="s">
        <v>275</v>
      </c>
      <c r="G265" s="126"/>
      <c r="H265" s="114"/>
      <c r="I265" s="114"/>
      <c r="J265" s="114"/>
      <c r="K265" s="114"/>
      <c r="L265" s="114"/>
      <c r="M265" s="114"/>
      <c r="N265" s="145"/>
      <c r="O265" s="145"/>
    </row>
    <row r="266" spans="1:15" s="115" customFormat="1" x14ac:dyDescent="0.2">
      <c r="A266" s="128" t="s">
        <v>276</v>
      </c>
      <c r="G266" s="126"/>
      <c r="H266" s="114"/>
      <c r="I266" s="114"/>
      <c r="J266" s="114"/>
      <c r="K266" s="114"/>
      <c r="L266" s="114"/>
      <c r="M266" s="114"/>
      <c r="N266" s="145"/>
      <c r="O266" s="145"/>
    </row>
    <row r="267" spans="1:15" s="115" customFormat="1" x14ac:dyDescent="0.2">
      <c r="A267" s="128" t="s">
        <v>277</v>
      </c>
      <c r="G267" s="126"/>
      <c r="H267" s="114"/>
      <c r="I267" s="114"/>
      <c r="J267" s="114"/>
      <c r="K267" s="114"/>
      <c r="L267" s="114"/>
      <c r="M267" s="114"/>
      <c r="N267" s="145"/>
      <c r="O267" s="145"/>
    </row>
    <row r="268" spans="1:15" s="115" customFormat="1" x14ac:dyDescent="0.2">
      <c r="A268" s="128" t="s">
        <v>278</v>
      </c>
      <c r="G268" s="126"/>
      <c r="H268" s="114"/>
      <c r="I268" s="114"/>
      <c r="J268" s="114"/>
      <c r="K268" s="114"/>
      <c r="L268" s="114"/>
      <c r="M268" s="114"/>
      <c r="N268" s="145"/>
      <c r="O268" s="145"/>
    </row>
    <row r="269" spans="1:15" s="115" customFormat="1" x14ac:dyDescent="0.2">
      <c r="A269" s="128" t="s">
        <v>279</v>
      </c>
      <c r="G269" s="126"/>
      <c r="H269" s="114"/>
      <c r="I269" s="114"/>
      <c r="J269" s="114"/>
      <c r="K269" s="114"/>
      <c r="L269" s="114"/>
      <c r="M269" s="114"/>
      <c r="N269" s="145"/>
      <c r="O269" s="145"/>
    </row>
    <row r="270" spans="1:15" s="115" customFormat="1" x14ac:dyDescent="0.2">
      <c r="A270" s="128" t="s">
        <v>280</v>
      </c>
      <c r="G270" s="126"/>
      <c r="H270" s="114"/>
      <c r="I270" s="114"/>
      <c r="J270" s="114"/>
      <c r="K270" s="114"/>
      <c r="L270" s="114"/>
      <c r="M270" s="114"/>
      <c r="N270" s="145"/>
      <c r="O270" s="145"/>
    </row>
    <row r="271" spans="1:15" s="115" customFormat="1" x14ac:dyDescent="0.2">
      <c r="A271" s="117"/>
      <c r="G271" s="126"/>
      <c r="H271" s="114"/>
      <c r="I271" s="114"/>
      <c r="J271" s="114"/>
      <c r="K271" s="114"/>
      <c r="L271" s="114"/>
      <c r="M271" s="114"/>
      <c r="N271" s="145"/>
      <c r="O271" s="145"/>
    </row>
    <row r="272" spans="1:15" s="115" customFormat="1" x14ac:dyDescent="0.25">
      <c r="A272" s="129"/>
      <c r="G272" s="126"/>
      <c r="H272" s="114"/>
      <c r="I272" s="114"/>
      <c r="J272" s="114"/>
      <c r="K272" s="114"/>
      <c r="L272" s="114"/>
      <c r="M272" s="114"/>
      <c r="N272" s="145"/>
      <c r="O272" s="145"/>
    </row>
    <row r="273" spans="1:15" s="115" customFormat="1" x14ac:dyDescent="0.25">
      <c r="A273" s="129"/>
      <c r="G273" s="126"/>
      <c r="H273" s="114"/>
      <c r="I273" s="114"/>
      <c r="J273" s="114"/>
      <c r="K273" s="114"/>
      <c r="L273" s="114"/>
      <c r="M273" s="114"/>
      <c r="N273" s="145"/>
      <c r="O273" s="145"/>
    </row>
    <row r="274" spans="1:15" s="11" customFormat="1" x14ac:dyDescent="0.25">
      <c r="A274" s="130"/>
      <c r="G274" s="131"/>
      <c r="H274" s="111"/>
      <c r="I274" s="111"/>
      <c r="J274" s="111"/>
      <c r="K274" s="111"/>
      <c r="L274" s="111"/>
      <c r="M274" s="111"/>
      <c r="N274" s="59"/>
      <c r="O274" s="59"/>
    </row>
    <row r="275" spans="1:15" s="11" customFormat="1" x14ac:dyDescent="0.25">
      <c r="A275" s="130"/>
      <c r="G275" s="131"/>
      <c r="H275" s="111"/>
      <c r="I275" s="111"/>
      <c r="J275" s="111"/>
      <c r="K275" s="111"/>
      <c r="L275" s="111"/>
      <c r="M275" s="111"/>
      <c r="N275" s="59"/>
      <c r="O275" s="59"/>
    </row>
    <row r="276" spans="1:15" s="11" customFormat="1" x14ac:dyDescent="0.25">
      <c r="A276" s="130"/>
      <c r="G276" s="131"/>
      <c r="H276" s="111"/>
      <c r="I276" s="111"/>
      <c r="J276" s="111"/>
      <c r="K276" s="111"/>
      <c r="L276" s="111"/>
      <c r="M276" s="111"/>
      <c r="N276" s="59"/>
      <c r="O276" s="59"/>
    </row>
    <row r="277" spans="1:15" s="11" customFormat="1" x14ac:dyDescent="0.25">
      <c r="A277" s="130"/>
      <c r="G277" s="131"/>
      <c r="H277" s="111"/>
      <c r="I277" s="111"/>
      <c r="J277" s="111"/>
      <c r="K277" s="111"/>
      <c r="L277" s="111"/>
      <c r="M277" s="111"/>
      <c r="N277" s="59"/>
      <c r="O277" s="59"/>
    </row>
    <row r="278" spans="1:15" s="11" customFormat="1" x14ac:dyDescent="0.25">
      <c r="A278" s="130"/>
      <c r="G278" s="131"/>
      <c r="H278" s="111"/>
      <c r="I278" s="111"/>
      <c r="J278" s="111"/>
      <c r="K278" s="111"/>
      <c r="L278" s="111"/>
      <c r="M278" s="111"/>
      <c r="N278" s="59"/>
      <c r="O278" s="59"/>
    </row>
    <row r="279" spans="1:15" s="11" customFormat="1" x14ac:dyDescent="0.25">
      <c r="A279" s="130"/>
      <c r="G279" s="131"/>
      <c r="H279" s="111"/>
      <c r="I279" s="111"/>
      <c r="J279" s="111"/>
      <c r="K279" s="111"/>
      <c r="L279" s="111"/>
      <c r="M279" s="111"/>
      <c r="N279" s="59"/>
      <c r="O279" s="59"/>
    </row>
    <row r="280" spans="1:15" s="11" customFormat="1" x14ac:dyDescent="0.25">
      <c r="A280" s="130"/>
      <c r="G280" s="131"/>
      <c r="H280" s="111"/>
      <c r="I280" s="111"/>
      <c r="J280" s="111"/>
      <c r="K280" s="111"/>
      <c r="L280" s="111"/>
      <c r="M280" s="111"/>
      <c r="N280" s="59"/>
      <c r="O280" s="59"/>
    </row>
    <row r="281" spans="1:15" s="11" customFormat="1" x14ac:dyDescent="0.25">
      <c r="A281" s="130"/>
      <c r="G281" s="131"/>
      <c r="H281" s="111"/>
      <c r="I281" s="111"/>
      <c r="J281" s="111"/>
      <c r="K281" s="111"/>
      <c r="L281" s="111"/>
      <c r="M281" s="111"/>
      <c r="N281" s="59"/>
      <c r="O281" s="59"/>
    </row>
    <row r="282" spans="1:15" s="11" customFormat="1" x14ac:dyDescent="0.25">
      <c r="A282" s="130"/>
      <c r="G282" s="131"/>
      <c r="H282" s="111"/>
      <c r="I282" s="111"/>
      <c r="J282" s="111"/>
      <c r="K282" s="111"/>
      <c r="L282" s="111"/>
      <c r="M282" s="111"/>
      <c r="N282" s="59"/>
      <c r="O282" s="59"/>
    </row>
    <row r="283" spans="1:15" s="11" customFormat="1" x14ac:dyDescent="0.25">
      <c r="A283" s="130"/>
      <c r="G283" s="131"/>
      <c r="H283" s="111"/>
      <c r="I283" s="111"/>
      <c r="J283" s="111"/>
      <c r="K283" s="111"/>
      <c r="L283" s="111"/>
      <c r="M283" s="111"/>
      <c r="N283" s="59"/>
      <c r="O283" s="59"/>
    </row>
    <row r="284" spans="1:15" s="11" customFormat="1" x14ac:dyDescent="0.25">
      <c r="A284" s="130"/>
      <c r="G284" s="131"/>
      <c r="H284" s="111"/>
      <c r="I284" s="111"/>
      <c r="J284" s="111"/>
      <c r="K284" s="111"/>
      <c r="L284" s="111"/>
      <c r="M284" s="111"/>
      <c r="N284" s="59"/>
      <c r="O284" s="59"/>
    </row>
    <row r="285" spans="1:15" s="11" customFormat="1" x14ac:dyDescent="0.25">
      <c r="A285" s="130"/>
      <c r="G285" s="131"/>
      <c r="H285" s="111"/>
      <c r="I285" s="111"/>
      <c r="J285" s="111"/>
      <c r="K285" s="111"/>
      <c r="L285" s="111"/>
      <c r="M285" s="111"/>
      <c r="N285" s="59"/>
      <c r="O285" s="59"/>
    </row>
    <row r="286" spans="1:15" s="11" customFormat="1" x14ac:dyDescent="0.25">
      <c r="A286" s="130"/>
      <c r="G286" s="131"/>
      <c r="H286" s="111"/>
      <c r="I286" s="111"/>
      <c r="J286" s="111"/>
      <c r="K286" s="111"/>
      <c r="L286" s="111"/>
      <c r="M286" s="111"/>
      <c r="N286" s="59"/>
      <c r="O286" s="59"/>
    </row>
    <row r="287" spans="1:15" s="11" customFormat="1" x14ac:dyDescent="0.25">
      <c r="A287" s="130"/>
      <c r="G287" s="131"/>
      <c r="H287" s="111"/>
      <c r="I287" s="111"/>
      <c r="J287" s="111"/>
      <c r="K287" s="111"/>
      <c r="L287" s="111"/>
      <c r="M287" s="111"/>
      <c r="N287" s="59"/>
      <c r="O287" s="59"/>
    </row>
    <row r="288" spans="1:15" s="11" customFormat="1" x14ac:dyDescent="0.25">
      <c r="A288" s="130"/>
      <c r="G288" s="131"/>
      <c r="H288" s="111"/>
      <c r="I288" s="111"/>
      <c r="J288" s="111"/>
      <c r="K288" s="111"/>
      <c r="L288" s="111"/>
      <c r="M288" s="111"/>
      <c r="N288" s="59"/>
      <c r="O288" s="59"/>
    </row>
    <row r="289" spans="1:15" s="11" customFormat="1" x14ac:dyDescent="0.25">
      <c r="A289" s="130"/>
      <c r="G289" s="131"/>
      <c r="H289" s="111"/>
      <c r="I289" s="111"/>
      <c r="J289" s="111"/>
      <c r="K289" s="111"/>
      <c r="L289" s="111"/>
      <c r="M289" s="111"/>
      <c r="N289" s="59"/>
      <c r="O289" s="59"/>
    </row>
    <row r="290" spans="1:15" s="11" customFormat="1" x14ac:dyDescent="0.25">
      <c r="A290" s="130"/>
      <c r="G290" s="131"/>
      <c r="H290" s="111"/>
      <c r="I290" s="111"/>
      <c r="J290" s="111"/>
      <c r="K290" s="111"/>
      <c r="L290" s="111"/>
      <c r="M290" s="111"/>
      <c r="N290" s="59"/>
      <c r="O290" s="59"/>
    </row>
    <row r="291" spans="1:15" s="11" customFormat="1" x14ac:dyDescent="0.25">
      <c r="A291" s="130"/>
      <c r="G291" s="131"/>
      <c r="H291" s="111"/>
      <c r="I291" s="111"/>
      <c r="J291" s="111"/>
      <c r="K291" s="111"/>
      <c r="L291" s="111"/>
      <c r="M291" s="111"/>
      <c r="N291" s="59"/>
      <c r="O291" s="59"/>
    </row>
    <row r="292" spans="1:15" s="11" customFormat="1" x14ac:dyDescent="0.25">
      <c r="A292" s="130"/>
      <c r="G292" s="131"/>
      <c r="H292" s="111"/>
      <c r="I292" s="111"/>
      <c r="J292" s="111"/>
      <c r="K292" s="111"/>
      <c r="L292" s="111"/>
      <c r="M292" s="111"/>
      <c r="N292" s="59"/>
      <c r="O292" s="59"/>
    </row>
    <row r="293" spans="1:15" s="11" customFormat="1" x14ac:dyDescent="0.25">
      <c r="A293" s="130"/>
      <c r="G293" s="131"/>
      <c r="H293" s="111"/>
      <c r="I293" s="111"/>
      <c r="J293" s="111"/>
      <c r="K293" s="111"/>
      <c r="L293" s="111"/>
      <c r="M293" s="111"/>
      <c r="N293" s="59"/>
      <c r="O293" s="59"/>
    </row>
    <row r="294" spans="1:15" s="11" customFormat="1" x14ac:dyDescent="0.25">
      <c r="A294" s="130"/>
      <c r="G294" s="131"/>
      <c r="H294" s="111"/>
      <c r="I294" s="111"/>
      <c r="J294" s="111"/>
      <c r="K294" s="111"/>
      <c r="L294" s="111"/>
      <c r="M294" s="111"/>
      <c r="N294" s="59"/>
      <c r="O294" s="59"/>
    </row>
    <row r="295" spans="1:15" s="11" customFormat="1" x14ac:dyDescent="0.25">
      <c r="A295" s="130"/>
      <c r="G295" s="131"/>
      <c r="H295" s="111"/>
      <c r="I295" s="111"/>
      <c r="J295" s="111"/>
      <c r="K295" s="111"/>
      <c r="L295" s="111"/>
      <c r="M295" s="111"/>
      <c r="N295" s="59"/>
      <c r="O295" s="59"/>
    </row>
    <row r="296" spans="1:15" s="11" customFormat="1" x14ac:dyDescent="0.25">
      <c r="A296" s="130"/>
      <c r="G296" s="131"/>
      <c r="H296" s="111"/>
      <c r="I296" s="111"/>
      <c r="J296" s="111"/>
      <c r="K296" s="111"/>
      <c r="L296" s="111"/>
      <c r="M296" s="111"/>
      <c r="N296" s="59"/>
      <c r="O296" s="59"/>
    </row>
    <row r="297" spans="1:15" s="11" customFormat="1" x14ac:dyDescent="0.25">
      <c r="A297" s="130"/>
      <c r="G297" s="131"/>
      <c r="H297" s="111"/>
      <c r="I297" s="111"/>
      <c r="J297" s="111"/>
      <c r="K297" s="111"/>
      <c r="L297" s="111"/>
      <c r="M297" s="111"/>
      <c r="N297" s="59"/>
      <c r="O297" s="59"/>
    </row>
    <row r="298" spans="1:15" s="11" customFormat="1" x14ac:dyDescent="0.25">
      <c r="A298" s="130"/>
      <c r="G298" s="131"/>
      <c r="H298" s="111"/>
      <c r="I298" s="111"/>
      <c r="J298" s="111"/>
      <c r="K298" s="111"/>
      <c r="L298" s="111"/>
      <c r="M298" s="111"/>
      <c r="N298" s="59"/>
      <c r="O298" s="59"/>
    </row>
    <row r="299" spans="1:15" s="11" customFormat="1" x14ac:dyDescent="0.25">
      <c r="A299" s="130"/>
      <c r="G299" s="131"/>
      <c r="H299" s="111"/>
      <c r="I299" s="111"/>
      <c r="J299" s="111"/>
      <c r="K299" s="111"/>
      <c r="L299" s="111"/>
      <c r="M299" s="111"/>
      <c r="N299" s="59"/>
      <c r="O299" s="59"/>
    </row>
    <row r="300" spans="1:15" s="11" customFormat="1" x14ac:dyDescent="0.25">
      <c r="A300" s="130"/>
      <c r="G300" s="131"/>
      <c r="H300" s="111"/>
      <c r="I300" s="111"/>
      <c r="J300" s="111"/>
      <c r="K300" s="111"/>
      <c r="L300" s="111"/>
      <c r="M300" s="111"/>
      <c r="N300" s="59"/>
      <c r="O300" s="59"/>
    </row>
    <row r="301" spans="1:15" s="11" customFormat="1" x14ac:dyDescent="0.25">
      <c r="A301" s="130"/>
      <c r="G301" s="131"/>
      <c r="H301" s="111"/>
      <c r="I301" s="111"/>
      <c r="J301" s="111"/>
      <c r="K301" s="111"/>
      <c r="L301" s="111"/>
      <c r="M301" s="111"/>
      <c r="N301" s="59"/>
      <c r="O301" s="59"/>
    </row>
    <row r="302" spans="1:15" s="11" customFormat="1" x14ac:dyDescent="0.25">
      <c r="A302" s="130"/>
      <c r="G302" s="131"/>
      <c r="H302" s="111"/>
      <c r="I302" s="111"/>
      <c r="J302" s="111"/>
      <c r="K302" s="111"/>
      <c r="L302" s="111"/>
      <c r="M302" s="111"/>
      <c r="N302" s="59"/>
      <c r="O302" s="59"/>
    </row>
    <row r="303" spans="1:15" s="11" customFormat="1" x14ac:dyDescent="0.25">
      <c r="A303" s="130"/>
      <c r="G303" s="131"/>
      <c r="H303" s="111"/>
      <c r="I303" s="111"/>
      <c r="J303" s="111"/>
      <c r="K303" s="111"/>
      <c r="L303" s="111"/>
      <c r="M303" s="111"/>
      <c r="N303" s="59"/>
      <c r="O303" s="59"/>
    </row>
    <row r="304" spans="1:15" s="11" customFormat="1" x14ac:dyDescent="0.25">
      <c r="A304" s="130"/>
      <c r="G304" s="131"/>
      <c r="H304" s="111"/>
      <c r="I304" s="111"/>
      <c r="J304" s="111"/>
      <c r="K304" s="111"/>
      <c r="L304" s="111"/>
      <c r="M304" s="111"/>
      <c r="N304" s="59"/>
      <c r="O304" s="59"/>
    </row>
    <row r="305" spans="1:15" s="11" customFormat="1" x14ac:dyDescent="0.25">
      <c r="A305" s="130"/>
      <c r="G305" s="131"/>
      <c r="H305" s="111"/>
      <c r="I305" s="111"/>
      <c r="J305" s="111"/>
      <c r="K305" s="111"/>
      <c r="L305" s="111"/>
      <c r="M305" s="111"/>
      <c r="N305" s="59"/>
      <c r="O305" s="59"/>
    </row>
    <row r="306" spans="1:15" s="11" customFormat="1" x14ac:dyDescent="0.25">
      <c r="A306" s="130"/>
      <c r="G306" s="131"/>
      <c r="H306" s="111"/>
      <c r="I306" s="111"/>
      <c r="J306" s="111"/>
      <c r="K306" s="111"/>
      <c r="L306" s="111"/>
      <c r="M306" s="111"/>
      <c r="N306" s="59"/>
      <c r="O306" s="59"/>
    </row>
    <row r="307" spans="1:15" s="11" customFormat="1" x14ac:dyDescent="0.25">
      <c r="A307" s="130"/>
      <c r="G307" s="131"/>
      <c r="H307" s="111"/>
      <c r="I307" s="111"/>
      <c r="J307" s="111"/>
      <c r="K307" s="111"/>
      <c r="L307" s="111"/>
      <c r="M307" s="111"/>
      <c r="N307" s="59"/>
      <c r="O307" s="59"/>
    </row>
    <row r="308" spans="1:15" s="11" customFormat="1" x14ac:dyDescent="0.25">
      <c r="A308" s="130"/>
      <c r="G308" s="131"/>
      <c r="H308" s="111"/>
      <c r="I308" s="111"/>
      <c r="J308" s="111"/>
      <c r="K308" s="111"/>
      <c r="L308" s="111"/>
      <c r="M308" s="111"/>
      <c r="N308" s="59"/>
      <c r="O308" s="59"/>
    </row>
    <row r="309" spans="1:15" s="11" customFormat="1" x14ac:dyDescent="0.25">
      <c r="A309" s="130"/>
      <c r="G309" s="131"/>
      <c r="H309" s="111"/>
      <c r="I309" s="111"/>
      <c r="J309" s="111"/>
      <c r="K309" s="111"/>
      <c r="L309" s="111"/>
      <c r="M309" s="111"/>
      <c r="N309" s="59"/>
      <c r="O309" s="59"/>
    </row>
    <row r="310" spans="1:15" s="11" customFormat="1" x14ac:dyDescent="0.25">
      <c r="A310" s="130"/>
      <c r="G310" s="131"/>
      <c r="H310" s="111"/>
      <c r="I310" s="111"/>
      <c r="J310" s="111"/>
      <c r="K310" s="111"/>
      <c r="L310" s="111"/>
      <c r="M310" s="111"/>
      <c r="N310" s="59"/>
      <c r="O310" s="59"/>
    </row>
    <row r="311" spans="1:15" s="11" customFormat="1" x14ac:dyDescent="0.25">
      <c r="A311" s="130"/>
      <c r="G311" s="131"/>
      <c r="H311" s="111"/>
      <c r="I311" s="111"/>
      <c r="J311" s="111"/>
      <c r="K311" s="111"/>
      <c r="L311" s="111"/>
      <c r="M311" s="111"/>
      <c r="N311" s="59"/>
      <c r="O311" s="59"/>
    </row>
    <row r="312" spans="1:15" s="11" customFormat="1" x14ac:dyDescent="0.25">
      <c r="A312" s="130"/>
      <c r="G312" s="131"/>
      <c r="H312" s="111"/>
      <c r="I312" s="111"/>
      <c r="J312" s="111"/>
      <c r="K312" s="111"/>
      <c r="L312" s="111"/>
      <c r="M312" s="111"/>
      <c r="N312" s="59"/>
      <c r="O312" s="59"/>
    </row>
    <row r="313" spans="1:15" s="11" customFormat="1" x14ac:dyDescent="0.25">
      <c r="A313" s="130"/>
      <c r="G313" s="131"/>
      <c r="H313" s="111"/>
      <c r="I313" s="111"/>
      <c r="J313" s="111"/>
      <c r="K313" s="111"/>
      <c r="L313" s="111"/>
      <c r="M313" s="111"/>
      <c r="N313" s="59"/>
      <c r="O313" s="59"/>
    </row>
    <row r="314" spans="1:15" s="11" customFormat="1" x14ac:dyDescent="0.25">
      <c r="A314" s="130"/>
      <c r="G314" s="131"/>
      <c r="H314" s="111"/>
      <c r="I314" s="111"/>
      <c r="J314" s="111"/>
      <c r="K314" s="111"/>
      <c r="L314" s="111"/>
      <c r="M314" s="111"/>
      <c r="N314" s="59"/>
      <c r="O314" s="59"/>
    </row>
    <row r="315" spans="1:15" s="11" customFormat="1" x14ac:dyDescent="0.25">
      <c r="A315" s="130"/>
      <c r="G315" s="131"/>
      <c r="H315" s="111"/>
      <c r="I315" s="111"/>
      <c r="J315" s="111"/>
      <c r="K315" s="111"/>
      <c r="L315" s="111"/>
      <c r="M315" s="111"/>
      <c r="N315" s="59"/>
      <c r="O315" s="59"/>
    </row>
    <row r="316" spans="1:15" s="11" customFormat="1" x14ac:dyDescent="0.25">
      <c r="A316" s="130"/>
      <c r="G316" s="131"/>
      <c r="H316" s="111"/>
      <c r="I316" s="111"/>
      <c r="J316" s="111"/>
      <c r="K316" s="111"/>
      <c r="L316" s="111"/>
      <c r="M316" s="111"/>
      <c r="N316" s="59"/>
      <c r="O316" s="59"/>
    </row>
    <row r="317" spans="1:15" s="11" customFormat="1" x14ac:dyDescent="0.25">
      <c r="A317" s="130"/>
      <c r="G317" s="131"/>
      <c r="H317" s="111"/>
      <c r="I317" s="111"/>
      <c r="J317" s="111"/>
      <c r="K317" s="111"/>
      <c r="L317" s="111"/>
      <c r="M317" s="111"/>
      <c r="N317" s="59"/>
      <c r="O317" s="59"/>
    </row>
    <row r="318" spans="1:15" s="11" customFormat="1" x14ac:dyDescent="0.25">
      <c r="A318" s="130"/>
      <c r="G318" s="131"/>
      <c r="H318" s="111"/>
      <c r="I318" s="111"/>
      <c r="J318" s="111"/>
      <c r="K318" s="111"/>
      <c r="L318" s="111"/>
      <c r="M318" s="111"/>
      <c r="N318" s="59"/>
      <c r="O318" s="59"/>
    </row>
    <row r="319" spans="1:15" s="11" customFormat="1" x14ac:dyDescent="0.25">
      <c r="A319" s="130"/>
      <c r="G319" s="131"/>
      <c r="H319" s="111"/>
      <c r="I319" s="111"/>
      <c r="J319" s="111"/>
      <c r="K319" s="111"/>
      <c r="L319" s="111"/>
      <c r="M319" s="111"/>
      <c r="N319" s="59"/>
      <c r="O319" s="59"/>
    </row>
    <row r="320" spans="1:15" s="11" customFormat="1" x14ac:dyDescent="0.25">
      <c r="A320" s="130"/>
      <c r="G320" s="131"/>
      <c r="H320" s="111"/>
      <c r="I320" s="111"/>
      <c r="J320" s="111"/>
      <c r="K320" s="111"/>
      <c r="L320" s="111"/>
      <c r="M320" s="111"/>
      <c r="N320" s="59"/>
      <c r="O320" s="59"/>
    </row>
    <row r="321" spans="1:15" s="11" customFormat="1" x14ac:dyDescent="0.25">
      <c r="A321" s="130"/>
      <c r="G321" s="131"/>
      <c r="H321" s="111"/>
      <c r="I321" s="111"/>
      <c r="J321" s="111"/>
      <c r="K321" s="111"/>
      <c r="L321" s="111"/>
      <c r="M321" s="111"/>
      <c r="N321" s="59"/>
      <c r="O321" s="59"/>
    </row>
    <row r="322" spans="1:15" s="11" customFormat="1" x14ac:dyDescent="0.25">
      <c r="A322" s="130"/>
      <c r="G322" s="131"/>
      <c r="H322" s="111"/>
      <c r="I322" s="111"/>
      <c r="J322" s="111"/>
      <c r="K322" s="111"/>
      <c r="L322" s="111"/>
      <c r="M322" s="111"/>
      <c r="N322" s="59"/>
      <c r="O322" s="59"/>
    </row>
    <row r="323" spans="1:15" s="11" customFormat="1" x14ac:dyDescent="0.25">
      <c r="A323" s="130"/>
      <c r="G323" s="131"/>
      <c r="H323" s="111"/>
      <c r="I323" s="111"/>
      <c r="J323" s="111"/>
      <c r="K323" s="111"/>
      <c r="L323" s="111"/>
      <c r="M323" s="111"/>
      <c r="N323" s="59"/>
      <c r="O323" s="59"/>
    </row>
    <row r="324" spans="1:15" s="11" customFormat="1" x14ac:dyDescent="0.25">
      <c r="A324" s="130"/>
      <c r="G324" s="131"/>
      <c r="H324" s="111"/>
      <c r="I324" s="111"/>
      <c r="J324" s="111"/>
      <c r="K324" s="111"/>
      <c r="L324" s="111"/>
      <c r="M324" s="111"/>
      <c r="N324" s="59"/>
      <c r="O324" s="59"/>
    </row>
    <row r="325" spans="1:15" s="11" customFormat="1" x14ac:dyDescent="0.25">
      <c r="A325" s="130"/>
      <c r="G325" s="131"/>
      <c r="H325" s="111"/>
      <c r="I325" s="111"/>
      <c r="J325" s="111"/>
      <c r="K325" s="111"/>
      <c r="L325" s="111"/>
      <c r="M325" s="111"/>
      <c r="N325" s="59"/>
      <c r="O325" s="59"/>
    </row>
    <row r="326" spans="1:15" s="11" customFormat="1" x14ac:dyDescent="0.25">
      <c r="A326" s="130"/>
      <c r="G326" s="131"/>
      <c r="H326" s="111"/>
      <c r="I326" s="111"/>
      <c r="J326" s="111"/>
      <c r="K326" s="111"/>
      <c r="L326" s="111"/>
      <c r="M326" s="111"/>
      <c r="N326" s="59"/>
      <c r="O326" s="59"/>
    </row>
    <row r="327" spans="1:15" s="11" customFormat="1" x14ac:dyDescent="0.25">
      <c r="A327" s="130"/>
      <c r="G327" s="131"/>
      <c r="H327" s="111"/>
      <c r="I327" s="111"/>
      <c r="J327" s="111"/>
      <c r="K327" s="111"/>
      <c r="L327" s="111"/>
      <c r="M327" s="111"/>
      <c r="N327" s="59"/>
      <c r="O327" s="59"/>
    </row>
    <row r="328" spans="1:15" s="11" customFormat="1" x14ac:dyDescent="0.25">
      <c r="A328" s="130"/>
      <c r="G328" s="131"/>
      <c r="H328" s="111"/>
      <c r="I328" s="111"/>
      <c r="J328" s="111"/>
      <c r="K328" s="111"/>
      <c r="L328" s="111"/>
      <c r="M328" s="111"/>
      <c r="N328" s="59"/>
      <c r="O328" s="59"/>
    </row>
    <row r="329" spans="1:15" s="11" customFormat="1" x14ac:dyDescent="0.25">
      <c r="A329" s="130"/>
      <c r="G329" s="131"/>
      <c r="H329" s="111"/>
      <c r="I329" s="111"/>
      <c r="J329" s="111"/>
      <c r="K329" s="111"/>
      <c r="L329" s="111"/>
      <c r="M329" s="111"/>
      <c r="N329" s="59"/>
      <c r="O329" s="59"/>
    </row>
    <row r="330" spans="1:15" s="11" customFormat="1" x14ac:dyDescent="0.25">
      <c r="A330" s="130"/>
      <c r="G330" s="131"/>
      <c r="H330" s="111"/>
      <c r="I330" s="111"/>
      <c r="J330" s="111"/>
      <c r="K330" s="111"/>
      <c r="L330" s="111"/>
      <c r="M330" s="111"/>
      <c r="N330" s="59"/>
      <c r="O330" s="59"/>
    </row>
    <row r="331" spans="1:15" s="11" customFormat="1" x14ac:dyDescent="0.25">
      <c r="A331" s="130"/>
      <c r="G331" s="131"/>
      <c r="H331" s="111"/>
      <c r="I331" s="111"/>
      <c r="J331" s="111"/>
      <c r="K331" s="111"/>
      <c r="L331" s="111"/>
      <c r="M331" s="111"/>
      <c r="N331" s="59"/>
      <c r="O331" s="59"/>
    </row>
    <row r="332" spans="1:15" s="11" customFormat="1" x14ac:dyDescent="0.25">
      <c r="A332" s="130"/>
      <c r="G332" s="131"/>
      <c r="H332" s="111"/>
      <c r="I332" s="111"/>
      <c r="J332" s="111"/>
      <c r="K332" s="111"/>
      <c r="L332" s="111"/>
      <c r="M332" s="111"/>
      <c r="N332" s="59"/>
      <c r="O332" s="59"/>
    </row>
    <row r="333" spans="1:15" s="11" customFormat="1" x14ac:dyDescent="0.25">
      <c r="A333" s="130"/>
      <c r="G333" s="131"/>
      <c r="H333" s="111"/>
      <c r="I333" s="111"/>
      <c r="J333" s="111"/>
      <c r="K333" s="111"/>
      <c r="L333" s="111"/>
      <c r="M333" s="111"/>
      <c r="N333" s="59"/>
      <c r="O333" s="59"/>
    </row>
    <row r="334" spans="1:15" s="11" customFormat="1" x14ac:dyDescent="0.25">
      <c r="A334" s="130"/>
      <c r="G334" s="131"/>
      <c r="H334" s="111"/>
      <c r="I334" s="111"/>
      <c r="J334" s="111"/>
      <c r="K334" s="111"/>
      <c r="L334" s="111"/>
      <c r="M334" s="111"/>
      <c r="N334" s="59"/>
      <c r="O334" s="59"/>
    </row>
    <row r="335" spans="1:15" s="11" customFormat="1" x14ac:dyDescent="0.25">
      <c r="A335" s="130"/>
      <c r="G335" s="131"/>
      <c r="H335" s="111"/>
      <c r="I335" s="111"/>
      <c r="J335" s="111"/>
      <c r="K335" s="111"/>
      <c r="L335" s="111"/>
      <c r="M335" s="111"/>
      <c r="N335" s="59"/>
      <c r="O335" s="59"/>
    </row>
    <row r="336" spans="1:15" s="11" customFormat="1" x14ac:dyDescent="0.25">
      <c r="A336" s="130"/>
      <c r="G336" s="131"/>
      <c r="H336" s="111"/>
      <c r="I336" s="111"/>
      <c r="J336" s="111"/>
      <c r="K336" s="111"/>
      <c r="L336" s="111"/>
      <c r="M336" s="111"/>
      <c r="N336" s="59"/>
      <c r="O336" s="59"/>
    </row>
    <row r="337" spans="1:15" s="11" customFormat="1" x14ac:dyDescent="0.25">
      <c r="A337" s="130"/>
      <c r="G337" s="131"/>
      <c r="H337" s="111"/>
      <c r="I337" s="111"/>
      <c r="J337" s="111"/>
      <c r="K337" s="111"/>
      <c r="L337" s="111"/>
      <c r="M337" s="111"/>
      <c r="N337" s="59"/>
      <c r="O337" s="59"/>
    </row>
    <row r="338" spans="1:15" s="11" customFormat="1" x14ac:dyDescent="0.25">
      <c r="A338" s="130"/>
      <c r="G338" s="131"/>
      <c r="H338" s="111"/>
      <c r="I338" s="111"/>
      <c r="J338" s="111"/>
      <c r="K338" s="111"/>
      <c r="L338" s="111"/>
      <c r="M338" s="111"/>
      <c r="N338" s="59"/>
      <c r="O338" s="59"/>
    </row>
    <row r="339" spans="1:15" s="11" customFormat="1" x14ac:dyDescent="0.25">
      <c r="A339" s="130"/>
      <c r="G339" s="131"/>
      <c r="H339" s="111"/>
      <c r="I339" s="111"/>
      <c r="J339" s="111"/>
      <c r="K339" s="111"/>
      <c r="L339" s="111"/>
      <c r="M339" s="111"/>
      <c r="N339" s="59"/>
      <c r="O339" s="59"/>
    </row>
    <row r="340" spans="1:15" s="11" customFormat="1" x14ac:dyDescent="0.25">
      <c r="A340" s="130"/>
      <c r="G340" s="131"/>
      <c r="H340" s="111"/>
      <c r="I340" s="111"/>
      <c r="J340" s="111"/>
      <c r="K340" s="111"/>
      <c r="L340" s="111"/>
      <c r="M340" s="111"/>
      <c r="N340" s="59"/>
      <c r="O340" s="59"/>
    </row>
    <row r="341" spans="1:15" s="11" customFormat="1" x14ac:dyDescent="0.25">
      <c r="A341" s="130"/>
      <c r="G341" s="131"/>
      <c r="H341" s="111"/>
      <c r="I341" s="111"/>
      <c r="J341" s="111"/>
      <c r="K341" s="111"/>
      <c r="L341" s="111"/>
      <c r="M341" s="111"/>
      <c r="N341" s="59"/>
      <c r="O341" s="59"/>
    </row>
    <row r="342" spans="1:15" s="11" customFormat="1" x14ac:dyDescent="0.25">
      <c r="A342" s="130"/>
      <c r="G342" s="131"/>
      <c r="H342" s="111"/>
      <c r="I342" s="111"/>
      <c r="J342" s="111"/>
      <c r="K342" s="111"/>
      <c r="L342" s="111"/>
      <c r="M342" s="111"/>
      <c r="N342" s="59"/>
      <c r="O342" s="59"/>
    </row>
    <row r="343" spans="1:15" s="11" customFormat="1" x14ac:dyDescent="0.25">
      <c r="A343" s="130"/>
      <c r="G343" s="131"/>
      <c r="H343" s="111"/>
      <c r="I343" s="111"/>
      <c r="J343" s="111"/>
      <c r="K343" s="111"/>
      <c r="L343" s="111"/>
      <c r="M343" s="111"/>
      <c r="N343" s="59"/>
      <c r="O343" s="59"/>
    </row>
    <row r="344" spans="1:15" s="11" customFormat="1" x14ac:dyDescent="0.25">
      <c r="A344" s="130"/>
      <c r="G344" s="131"/>
      <c r="H344" s="111"/>
      <c r="I344" s="111"/>
      <c r="J344" s="111"/>
      <c r="K344" s="111"/>
      <c r="L344" s="111"/>
      <c r="M344" s="111"/>
      <c r="N344" s="59"/>
      <c r="O344" s="59"/>
    </row>
    <row r="345" spans="1:15" s="11" customFormat="1" x14ac:dyDescent="0.25">
      <c r="A345" s="130"/>
      <c r="G345" s="131"/>
      <c r="H345" s="111"/>
      <c r="I345" s="111"/>
      <c r="J345" s="111"/>
      <c r="K345" s="111"/>
      <c r="L345" s="111"/>
      <c r="M345" s="111"/>
      <c r="N345" s="59"/>
      <c r="O345" s="59"/>
    </row>
    <row r="346" spans="1:15" s="11" customFormat="1" x14ac:dyDescent="0.25">
      <c r="A346" s="130"/>
      <c r="G346" s="131"/>
      <c r="H346" s="111"/>
      <c r="I346" s="111"/>
      <c r="J346" s="111"/>
      <c r="K346" s="111"/>
      <c r="L346" s="111"/>
      <c r="M346" s="111"/>
      <c r="N346" s="59"/>
      <c r="O346" s="59"/>
    </row>
    <row r="347" spans="1:15" s="11" customFormat="1" x14ac:dyDescent="0.25">
      <c r="A347" s="130"/>
      <c r="G347" s="131"/>
      <c r="H347" s="111"/>
      <c r="I347" s="111"/>
      <c r="J347" s="111"/>
      <c r="K347" s="111"/>
      <c r="L347" s="111"/>
      <c r="M347" s="111"/>
      <c r="N347" s="59"/>
      <c r="O347" s="59"/>
    </row>
    <row r="348" spans="1:15" s="11" customFormat="1" x14ac:dyDescent="0.25">
      <c r="A348" s="130"/>
      <c r="G348" s="131"/>
      <c r="H348" s="111"/>
      <c r="I348" s="111"/>
      <c r="J348" s="111"/>
      <c r="K348" s="111"/>
      <c r="L348" s="111"/>
      <c r="M348" s="111"/>
      <c r="N348" s="59"/>
      <c r="O348" s="59"/>
    </row>
    <row r="349" spans="1:15" s="11" customFormat="1" x14ac:dyDescent="0.25">
      <c r="A349" s="130"/>
      <c r="G349" s="131"/>
      <c r="H349" s="111"/>
      <c r="I349" s="111"/>
      <c r="J349" s="111"/>
      <c r="K349" s="111"/>
      <c r="L349" s="111"/>
      <c r="M349" s="111"/>
      <c r="N349" s="59"/>
      <c r="O349" s="59"/>
    </row>
    <row r="350" spans="1:15" s="11" customFormat="1" x14ac:dyDescent="0.25">
      <c r="A350" s="130"/>
      <c r="G350" s="131"/>
      <c r="H350" s="111"/>
      <c r="I350" s="111"/>
      <c r="J350" s="111"/>
      <c r="K350" s="111"/>
      <c r="L350" s="111"/>
      <c r="M350" s="111"/>
      <c r="N350" s="59"/>
      <c r="O350" s="59"/>
    </row>
    <row r="351" spans="1:15" s="11" customFormat="1" x14ac:dyDescent="0.25">
      <c r="A351" s="130"/>
      <c r="G351" s="131"/>
      <c r="H351" s="111"/>
      <c r="I351" s="111"/>
      <c r="J351" s="111"/>
      <c r="K351" s="111"/>
      <c r="L351" s="111"/>
      <c r="M351" s="111"/>
      <c r="N351" s="59"/>
      <c r="O351" s="59"/>
    </row>
    <row r="352" spans="1:15" s="11" customFormat="1" x14ac:dyDescent="0.25">
      <c r="A352" s="130"/>
      <c r="G352" s="131"/>
      <c r="H352" s="111"/>
      <c r="I352" s="111"/>
      <c r="J352" s="111"/>
      <c r="K352" s="111"/>
      <c r="L352" s="111"/>
      <c r="M352" s="111"/>
      <c r="N352" s="59"/>
      <c r="O352" s="59"/>
    </row>
    <row r="353" spans="1:27" s="11" customFormat="1" x14ac:dyDescent="0.2">
      <c r="G353" s="131"/>
      <c r="H353" s="111"/>
      <c r="I353" s="111"/>
      <c r="J353" s="111"/>
      <c r="K353" s="111"/>
      <c r="L353" s="111"/>
      <c r="M353" s="111"/>
      <c r="N353" s="59"/>
      <c r="O353" s="59"/>
    </row>
    <row r="354" spans="1:27" s="11" customFormat="1" x14ac:dyDescent="0.2">
      <c r="G354" s="131"/>
      <c r="H354" s="111"/>
      <c r="I354" s="111"/>
      <c r="J354" s="111"/>
      <c r="K354" s="111"/>
      <c r="L354" s="111"/>
      <c r="M354" s="111"/>
      <c r="N354" s="59"/>
      <c r="O354" s="59"/>
    </row>
    <row r="355" spans="1:27" s="11" customFormat="1" x14ac:dyDescent="0.2">
      <c r="G355" s="131"/>
      <c r="H355" s="111"/>
      <c r="I355" s="111"/>
      <c r="J355" s="111"/>
      <c r="K355" s="111"/>
      <c r="L355" s="111"/>
      <c r="M355" s="111"/>
      <c r="N355" s="59"/>
      <c r="O355" s="59"/>
    </row>
    <row r="356" spans="1:27" s="11" customFormat="1" x14ac:dyDescent="0.2">
      <c r="G356" s="131"/>
      <c r="H356" s="111"/>
      <c r="I356" s="111"/>
      <c r="J356" s="111"/>
      <c r="K356" s="111"/>
      <c r="L356" s="111"/>
      <c r="M356" s="111"/>
      <c r="N356" s="59"/>
      <c r="O356" s="59"/>
    </row>
    <row r="357" spans="1:27" s="11" customFormat="1" x14ac:dyDescent="0.2">
      <c r="G357" s="131"/>
      <c r="H357" s="111"/>
      <c r="I357" s="111"/>
      <c r="J357" s="111"/>
      <c r="K357" s="111"/>
      <c r="L357" s="111"/>
      <c r="M357" s="111"/>
      <c r="N357" s="59"/>
      <c r="O357" s="59"/>
    </row>
    <row r="358" spans="1:27" s="11" customFormat="1" x14ac:dyDescent="0.2">
      <c r="A358" s="1"/>
      <c r="B358" s="1"/>
      <c r="C358" s="1"/>
      <c r="D358" s="1"/>
      <c r="E358" s="1"/>
      <c r="F358" s="1"/>
      <c r="G358" s="12"/>
      <c r="H358" s="111"/>
      <c r="I358" s="111"/>
      <c r="J358" s="111"/>
      <c r="K358" s="111"/>
      <c r="L358" s="111"/>
      <c r="M358" s="111"/>
      <c r="N358" s="59"/>
      <c r="O358" s="59"/>
      <c r="AA358" s="10"/>
    </row>
  </sheetData>
  <sheetProtection algorithmName="SHA-512" hashValue="PxuXR/5bEYxBlKfhmavQ6mfFdzp2ckxjkO4X7Jtp3SuJQ37N1ZluEkAbP2pSsIo7Q8A6oML5wYoXHa4eXmL5Ug==" saltValue="Zdo5o41QZg/ssVxuYHSXog==" spinCount="100000" sheet="1" objects="1" scenarios="1"/>
  <sortState xmlns:xlrd2="http://schemas.microsoft.com/office/spreadsheetml/2017/richdata2" ref="D148:D151">
    <sortCondition ref="D148:D151"/>
  </sortState>
  <mergeCells count="69">
    <mergeCell ref="A49:G49"/>
    <mergeCell ref="B53:C53"/>
    <mergeCell ref="B54:C54"/>
    <mergeCell ref="A50:E50"/>
    <mergeCell ref="F50:G50"/>
    <mergeCell ref="A51:G51"/>
    <mergeCell ref="A52:D52"/>
    <mergeCell ref="E52:G52"/>
    <mergeCell ref="E53:G59"/>
    <mergeCell ref="B55:C55"/>
    <mergeCell ref="A56:A59"/>
    <mergeCell ref="B56:C59"/>
    <mergeCell ref="A43:B43"/>
    <mergeCell ref="C43:D43"/>
    <mergeCell ref="A44:B44"/>
    <mergeCell ref="C44:D44"/>
    <mergeCell ref="A45:B45"/>
    <mergeCell ref="C45:D45"/>
    <mergeCell ref="A46:G46"/>
    <mergeCell ref="A47:B47"/>
    <mergeCell ref="C47:D47"/>
    <mergeCell ref="A48:B48"/>
    <mergeCell ref="C48:D48"/>
    <mergeCell ref="A40:B40"/>
    <mergeCell ref="C40:D40"/>
    <mergeCell ref="A41:B41"/>
    <mergeCell ref="C41:D41"/>
    <mergeCell ref="A42:B42"/>
    <mergeCell ref="C42:D42"/>
    <mergeCell ref="B33:D33"/>
    <mergeCell ref="A34:G34"/>
    <mergeCell ref="A35:G35"/>
    <mergeCell ref="A36:G36"/>
    <mergeCell ref="A37:E39"/>
    <mergeCell ref="F37:G37"/>
    <mergeCell ref="F38:G38"/>
    <mergeCell ref="F39:G39"/>
    <mergeCell ref="A27:G27"/>
    <mergeCell ref="A22:G22"/>
    <mergeCell ref="F29:G29"/>
    <mergeCell ref="C26:E26"/>
    <mergeCell ref="F26:G26"/>
    <mergeCell ref="B28:G28"/>
    <mergeCell ref="C18:E18"/>
    <mergeCell ref="A20:G20"/>
    <mergeCell ref="A21:G21"/>
    <mergeCell ref="B23:E23"/>
    <mergeCell ref="B24:G24"/>
    <mergeCell ref="A1:G1"/>
    <mergeCell ref="A2:G2"/>
    <mergeCell ref="A3:G3"/>
    <mergeCell ref="A4:G4"/>
    <mergeCell ref="B5:G5"/>
    <mergeCell ref="B6:G6"/>
    <mergeCell ref="A19:D19"/>
    <mergeCell ref="B7:G7"/>
    <mergeCell ref="A9:G9"/>
    <mergeCell ref="A10:G10"/>
    <mergeCell ref="A11:G11"/>
    <mergeCell ref="B12:D12"/>
    <mergeCell ref="F12:G12"/>
    <mergeCell ref="D8:G8"/>
    <mergeCell ref="B13:G13"/>
    <mergeCell ref="C14:E14"/>
    <mergeCell ref="F14:G14"/>
    <mergeCell ref="C15:E15"/>
    <mergeCell ref="F15:G15"/>
    <mergeCell ref="B16:G16"/>
    <mergeCell ref="C17:E17"/>
  </mergeCells>
  <dataValidations count="11">
    <dataValidation type="list" allowBlank="1" showInputMessage="1" showErrorMessage="1" sqref="G23" xr:uid="{A683D094-BF50-4B92-9BFD-DBA8530E417E}">
      <formula1>$C$132:$C$162</formula1>
    </dataValidation>
    <dataValidation type="date" operator="greaterThan" allowBlank="1" showInputMessage="1" showErrorMessage="1" error="La date de fin de formation doit être obligatoirement supérieure à la date de début de formation." sqref="B32" xr:uid="{1B737BF4-E2E3-4BD7-AD29-8D02F957D030}">
      <formula1>B31</formula1>
    </dataValidation>
    <dataValidation type="date" allowBlank="1" showInputMessage="1" showErrorMessage="1" error="La valeur que vous avez tapée n'est pas valide. La valeur doit être comprise entre le 01/07/2024 et le 31/12/2024." sqref="B31" xr:uid="{E7853704-BDF9-45F9-9CBE-4BB27504EEAF}">
      <formula1>45474</formula1>
      <formula2>45657</formula2>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8D9C0053-065F-4AD0-A5A0-697715AA7C83}">
      <formula1>240000000</formula1>
      <formula2>649999999</formula2>
    </dataValidation>
    <dataValidation type="list" allowBlank="1" showInputMessage="1" showErrorMessage="1" sqref="B5" xr:uid="{0ABA6FA5-C373-439D-85E1-B2812E4788C9}">
      <formula1>$A$133:$A$271</formula1>
    </dataValidation>
    <dataValidation type="list" allowBlank="1" showInputMessage="1" showErrorMessage="1" sqref="B15" xr:uid="{87D14FED-D2F2-4337-979B-6B7DDC2A147B}">
      <formula1>$D$138:$D$141</formula1>
    </dataValidation>
    <dataValidation type="list" allowBlank="1" showInputMessage="1" showErrorMessage="1" sqref="B8" xr:uid="{11EB0A2D-C1FF-4EFD-8313-6DFDA57FF75B}">
      <formula1>$D$133:$D$135</formula1>
    </dataValidation>
    <dataValidation type="list" allowBlank="1" showInputMessage="1" showErrorMessage="1" sqref="B14" xr:uid="{E463FB07-C4C8-475D-A748-BAEEED349D1C}">
      <formula1>$G$205:$G$214</formula1>
    </dataValidation>
    <dataValidation type="list" allowBlank="1" showInputMessage="1" showErrorMessage="1" sqref="B16" xr:uid="{F64ABDFA-016D-467E-8A7B-F8157BFEA237}">
      <formula1>$D$160:$D$178</formula1>
    </dataValidation>
    <dataValidation type="list" allowBlank="1" showInputMessage="1" showErrorMessage="1" sqref="B13:G13" xr:uid="{A6D41950-3224-4981-9782-312630C20F6E}">
      <formula1>$E$133:$E$148</formula1>
    </dataValidation>
    <dataValidation type="list" allowBlank="1" showInputMessage="1" showErrorMessage="1" sqref="F15:G15" xr:uid="{021E468A-6B12-448A-B787-194ABF8DD88F}">
      <formula1>$D$147:$D$152</formula1>
    </dataValidation>
  </dataValidations>
  <hyperlinks>
    <hyperlink ref="D25" r:id="rId1" xr:uid="{199DE93D-BDF7-428B-98C1-215D85523C58}"/>
  </hyperlinks>
  <pageMargins left="0.31496062992125984" right="0.31496062992125984" top="0.35433070866141736" bottom="0.35433070866141736" header="0.31496062992125984" footer="0.31496062992125984"/>
  <pageSetup paperSize="9" scale="51"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AD13-2121-4AFE-9BEF-22A193BC8E09}">
  <sheetPr>
    <pageSetUpPr fitToPage="1"/>
  </sheetPr>
  <dimension ref="A1:AO359"/>
  <sheetViews>
    <sheetView topLeftCell="A42"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12" width="9" style="111" customWidth="1"/>
    <col min="13" max="13" width="16" style="111" bestFit="1" customWidth="1"/>
    <col min="14" max="14" width="9" style="11" customWidth="1"/>
    <col min="15" max="24" width="11.42578125" style="11"/>
    <col min="25" max="27" width="11.42578125" style="10"/>
    <col min="28" max="28" width="11.42578125" style="11"/>
    <col min="29" max="16384" width="11.42578125" style="1"/>
  </cols>
  <sheetData>
    <row r="1" spans="1:34" s="10" customFormat="1" ht="130.15" customHeight="1" x14ac:dyDescent="0.2">
      <c r="A1" s="234" t="s">
        <v>353</v>
      </c>
      <c r="B1" s="166"/>
      <c r="C1" s="166"/>
      <c r="D1" s="166"/>
      <c r="E1" s="166"/>
      <c r="F1" s="166"/>
      <c r="G1" s="166"/>
      <c r="H1" s="111"/>
      <c r="I1" s="111"/>
      <c r="J1" s="111"/>
      <c r="K1" s="111"/>
      <c r="L1" s="111"/>
      <c r="M1" s="111"/>
      <c r="N1" s="11"/>
      <c r="O1" s="11"/>
      <c r="P1" s="11"/>
      <c r="Q1" s="11"/>
      <c r="R1" s="11"/>
      <c r="S1" s="11"/>
      <c r="T1" s="11"/>
      <c r="U1" s="11"/>
      <c r="V1" s="11"/>
      <c r="W1" s="11"/>
      <c r="X1" s="11"/>
      <c r="AB1" s="11"/>
    </row>
    <row r="2" spans="1:34" s="16" customFormat="1" ht="8.1" customHeight="1" x14ac:dyDescent="0.2">
      <c r="A2" s="168"/>
      <c r="B2" s="168"/>
      <c r="C2" s="168"/>
      <c r="D2" s="168"/>
      <c r="E2" s="168"/>
      <c r="F2" s="168"/>
      <c r="G2" s="168"/>
      <c r="H2" s="111"/>
      <c r="I2" s="111"/>
      <c r="J2" s="111"/>
      <c r="K2" s="111"/>
      <c r="L2" s="111"/>
      <c r="M2" s="111"/>
      <c r="N2" s="38"/>
      <c r="O2" s="38"/>
      <c r="P2" s="38"/>
      <c r="Q2" s="38"/>
      <c r="R2" s="38"/>
      <c r="S2" s="38"/>
      <c r="T2" s="38"/>
      <c r="U2" s="38"/>
      <c r="V2" s="38"/>
      <c r="W2" s="38"/>
      <c r="X2" s="38"/>
      <c r="Y2" s="87"/>
      <c r="Z2" s="87"/>
      <c r="AA2" s="87"/>
      <c r="AB2" s="38"/>
    </row>
    <row r="3" spans="1:34" s="25" customFormat="1" ht="30.75" customHeight="1" x14ac:dyDescent="0.25">
      <c r="A3" s="151" t="s">
        <v>296</v>
      </c>
      <c r="B3" s="152"/>
      <c r="C3" s="152"/>
      <c r="D3" s="152"/>
      <c r="E3" s="152"/>
      <c r="F3" s="152"/>
      <c r="G3" s="153"/>
      <c r="H3" s="111"/>
      <c r="I3" s="111"/>
      <c r="J3" s="111"/>
      <c r="K3" s="111"/>
      <c r="L3" s="111"/>
      <c r="M3" s="111"/>
      <c r="N3" s="39"/>
      <c r="O3" s="39"/>
      <c r="P3" s="39"/>
      <c r="Q3" s="39"/>
      <c r="R3" s="39"/>
      <c r="S3" s="39"/>
      <c r="T3" s="39"/>
      <c r="U3" s="39"/>
      <c r="V3" s="39"/>
      <c r="W3" s="39"/>
      <c r="X3" s="39"/>
      <c r="Y3" s="88"/>
      <c r="Z3" s="88"/>
      <c r="AA3" s="88"/>
      <c r="AB3" s="39"/>
    </row>
    <row r="4" spans="1:34" s="27" customFormat="1" ht="8.1" customHeight="1" x14ac:dyDescent="0.2">
      <c r="A4" s="171"/>
      <c r="B4" s="171"/>
      <c r="C4" s="171"/>
      <c r="D4" s="171"/>
      <c r="E4" s="171"/>
      <c r="F4" s="171"/>
      <c r="G4" s="171"/>
      <c r="H4" s="111"/>
      <c r="I4" s="111"/>
      <c r="J4" s="111"/>
      <c r="K4" s="111"/>
      <c r="L4" s="111"/>
      <c r="M4" s="111"/>
      <c r="N4" s="38"/>
      <c r="O4" s="38"/>
      <c r="P4" s="38"/>
      <c r="Q4" s="38"/>
      <c r="R4" s="38"/>
      <c r="S4" s="38"/>
      <c r="T4" s="38"/>
      <c r="U4" s="38"/>
      <c r="V4" s="38"/>
      <c r="W4" s="38"/>
      <c r="X4" s="38"/>
      <c r="Y4" s="87"/>
      <c r="Z4" s="87"/>
      <c r="AA4" s="87"/>
      <c r="AB4" s="38"/>
    </row>
    <row r="5" spans="1:34" s="2" customFormat="1" ht="24.95" customHeight="1" x14ac:dyDescent="0.2">
      <c r="A5" s="14" t="s">
        <v>1</v>
      </c>
      <c r="B5" s="177" t="s">
        <v>2</v>
      </c>
      <c r="C5" s="177"/>
      <c r="D5" s="177"/>
      <c r="E5" s="177"/>
      <c r="F5" s="177"/>
      <c r="G5" s="177"/>
      <c r="H5" s="111"/>
      <c r="I5" s="111"/>
      <c r="J5" s="111"/>
      <c r="K5" s="111"/>
      <c r="L5" s="111"/>
      <c r="M5" s="111"/>
      <c r="N5" s="11"/>
      <c r="O5" s="11"/>
      <c r="P5" s="11"/>
      <c r="Q5" s="11"/>
      <c r="R5" s="11"/>
      <c r="S5" s="11"/>
      <c r="T5" s="11"/>
      <c r="U5" s="11"/>
      <c r="V5" s="11"/>
      <c r="W5" s="11"/>
      <c r="X5" s="11"/>
      <c r="Y5" s="10"/>
      <c r="Z5" s="10"/>
      <c r="AA5" s="10"/>
      <c r="AB5" s="11"/>
    </row>
    <row r="6" spans="1:34" s="2" customFormat="1" ht="24.95" customHeight="1" x14ac:dyDescent="0.2">
      <c r="A6" s="14" t="s">
        <v>3</v>
      </c>
      <c r="B6" s="154" t="str">
        <f>VLOOKUP('FORMATION DIPLOMANTE'!B5,'liste des établissements'!A1:B138,2)</f>
        <v xml:space="preserve"> </v>
      </c>
      <c r="C6" s="154"/>
      <c r="D6" s="154"/>
      <c r="E6" s="154"/>
      <c r="F6" s="154"/>
      <c r="G6" s="154"/>
      <c r="H6" s="111"/>
      <c r="I6" s="111"/>
      <c r="J6" s="111"/>
      <c r="K6" s="111"/>
      <c r="L6" s="111"/>
      <c r="M6" s="111"/>
      <c r="N6" s="11"/>
      <c r="O6" s="11"/>
      <c r="P6" s="11"/>
      <c r="Q6" s="11"/>
      <c r="R6" s="11"/>
      <c r="S6" s="11"/>
      <c r="T6" s="11"/>
      <c r="U6" s="11"/>
      <c r="V6" s="11"/>
      <c r="W6" s="11"/>
      <c r="X6" s="11"/>
      <c r="Y6" s="10"/>
      <c r="Z6" s="10"/>
      <c r="AA6" s="10"/>
      <c r="AB6" s="11"/>
    </row>
    <row r="7" spans="1:34" s="2" customFormat="1" ht="24.95" customHeight="1" x14ac:dyDescent="0.2">
      <c r="A7" s="28" t="s">
        <v>4</v>
      </c>
      <c r="B7" s="161"/>
      <c r="C7" s="161"/>
      <c r="D7" s="161"/>
      <c r="E7" s="161"/>
      <c r="F7" s="161"/>
      <c r="G7" s="161"/>
      <c r="H7" s="111"/>
      <c r="I7" s="111"/>
      <c r="J7" s="111"/>
      <c r="K7" s="111"/>
      <c r="L7" s="111"/>
      <c r="M7" s="111"/>
      <c r="N7" s="11"/>
      <c r="O7" s="11"/>
      <c r="P7" s="11"/>
      <c r="Q7" s="11"/>
      <c r="R7" s="11"/>
      <c r="S7" s="11"/>
      <c r="T7" s="11"/>
      <c r="U7" s="11"/>
      <c r="V7" s="11"/>
      <c r="W7" s="11"/>
      <c r="X7" s="11"/>
      <c r="Y7" s="10"/>
      <c r="Z7" s="10"/>
      <c r="AA7" s="10"/>
      <c r="AB7" s="11"/>
    </row>
    <row r="8" spans="1:34" s="4" customFormat="1" ht="24.95" customHeight="1" x14ac:dyDescent="0.2">
      <c r="A8" s="14" t="s">
        <v>281</v>
      </c>
      <c r="B8" s="94" t="s">
        <v>5</v>
      </c>
      <c r="C8" s="13" t="s">
        <v>6</v>
      </c>
      <c r="D8" s="167"/>
      <c r="E8" s="167"/>
      <c r="F8" s="167"/>
      <c r="G8" s="167"/>
      <c r="H8" s="111"/>
      <c r="I8" s="111"/>
      <c r="J8" s="111"/>
      <c r="K8" s="111"/>
      <c r="L8" s="111"/>
      <c r="M8" s="111"/>
      <c r="N8" s="11"/>
      <c r="O8" s="11"/>
      <c r="P8" s="11"/>
      <c r="Q8" s="11"/>
      <c r="R8" s="11"/>
      <c r="S8" s="11"/>
      <c r="T8" s="11"/>
      <c r="U8" s="11"/>
      <c r="V8" s="11"/>
      <c r="W8" s="11"/>
      <c r="X8" s="11"/>
      <c r="Y8" s="10"/>
      <c r="Z8" s="10"/>
      <c r="AA8" s="10"/>
      <c r="AB8" s="40"/>
    </row>
    <row r="9" spans="1:34" s="3" customFormat="1" ht="8.1" customHeight="1" x14ac:dyDescent="0.3">
      <c r="A9" s="173"/>
      <c r="B9" s="173"/>
      <c r="C9" s="173"/>
      <c r="D9" s="173"/>
      <c r="E9" s="173"/>
      <c r="F9" s="173"/>
      <c r="G9" s="173"/>
      <c r="H9" s="111"/>
      <c r="I9" s="111"/>
      <c r="J9" s="111"/>
      <c r="K9" s="111"/>
      <c r="L9" s="111"/>
      <c r="M9" s="111"/>
      <c r="N9" s="11"/>
      <c r="O9" s="11"/>
      <c r="P9" s="11"/>
      <c r="Q9" s="11"/>
      <c r="R9" s="11"/>
      <c r="S9" s="11"/>
      <c r="T9" s="11"/>
      <c r="U9" s="11"/>
      <c r="V9" s="11"/>
      <c r="W9" s="11"/>
      <c r="X9" s="11"/>
      <c r="Y9" s="10"/>
      <c r="Z9" s="10"/>
      <c r="AA9" s="10"/>
      <c r="AB9" s="41"/>
    </row>
    <row r="10" spans="1:34" s="25" customFormat="1" ht="30.75" customHeight="1" x14ac:dyDescent="0.25">
      <c r="A10" s="151" t="s">
        <v>297</v>
      </c>
      <c r="B10" s="152"/>
      <c r="C10" s="152"/>
      <c r="D10" s="152"/>
      <c r="E10" s="152"/>
      <c r="F10" s="152"/>
      <c r="G10" s="153"/>
      <c r="H10" s="111"/>
      <c r="I10" s="111"/>
      <c r="J10" s="111"/>
      <c r="K10" s="111"/>
      <c r="L10" s="111"/>
      <c r="M10" s="111"/>
      <c r="N10" s="39"/>
      <c r="O10" s="39"/>
      <c r="P10" s="39"/>
      <c r="Q10" s="39"/>
      <c r="R10" s="39"/>
      <c r="S10" s="39"/>
      <c r="T10" s="39"/>
      <c r="U10" s="39"/>
      <c r="V10" s="39"/>
      <c r="W10" s="39"/>
      <c r="X10" s="39"/>
      <c r="Y10" s="88"/>
      <c r="Z10" s="88"/>
      <c r="AA10" s="88"/>
      <c r="AB10" s="39"/>
    </row>
    <row r="11" spans="1:34" s="3" customFormat="1" ht="8.1" customHeight="1" x14ac:dyDescent="0.3">
      <c r="A11" s="172"/>
      <c r="B11" s="172"/>
      <c r="C11" s="172"/>
      <c r="D11" s="172"/>
      <c r="E11" s="172"/>
      <c r="F11" s="172"/>
      <c r="G11" s="172"/>
      <c r="H11" s="111"/>
      <c r="I11" s="111"/>
      <c r="J11" s="111"/>
      <c r="K11" s="111"/>
      <c r="L11" s="111"/>
      <c r="M11" s="111"/>
      <c r="N11" s="11"/>
      <c r="O11" s="11"/>
      <c r="P11" s="11"/>
      <c r="Q11" s="11"/>
      <c r="R11" s="11"/>
      <c r="S11" s="11"/>
      <c r="T11" s="11"/>
      <c r="U11" s="11"/>
      <c r="V11" s="11"/>
      <c r="W11" s="11"/>
      <c r="X11" s="11"/>
      <c r="Y11" s="10"/>
      <c r="Z11" s="10"/>
      <c r="AA11" s="10"/>
      <c r="AB11" s="41"/>
    </row>
    <row r="12" spans="1:34" s="3" customFormat="1" ht="24.95" customHeight="1" x14ac:dyDescent="0.3">
      <c r="A12" s="14" t="s">
        <v>7</v>
      </c>
      <c r="B12" s="161"/>
      <c r="C12" s="161"/>
      <c r="D12" s="161"/>
      <c r="E12" s="14" t="s">
        <v>325</v>
      </c>
      <c r="F12" s="170"/>
      <c r="G12" s="170"/>
      <c r="H12" s="111"/>
      <c r="I12" s="111"/>
      <c r="J12" s="111"/>
      <c r="K12" s="111"/>
      <c r="L12" s="111"/>
      <c r="M12" s="111"/>
      <c r="N12" s="11"/>
      <c r="O12" s="11"/>
      <c r="P12" s="11"/>
      <c r="Q12" s="11"/>
      <c r="R12" s="11"/>
      <c r="S12" s="11"/>
      <c r="T12" s="11"/>
      <c r="U12" s="11"/>
      <c r="V12" s="11"/>
      <c r="W12" s="11"/>
      <c r="X12" s="11"/>
      <c r="Y12" s="10"/>
      <c r="Z12" s="10"/>
      <c r="AA12" s="10"/>
      <c r="AB12" s="41"/>
    </row>
    <row r="13" spans="1:34" s="3" customFormat="1" ht="24.95" customHeight="1" x14ac:dyDescent="0.3">
      <c r="A13" s="14" t="s">
        <v>311</v>
      </c>
      <c r="B13" s="161" t="s">
        <v>11</v>
      </c>
      <c r="C13" s="161"/>
      <c r="D13" s="161"/>
      <c r="E13" s="161"/>
      <c r="F13" s="161"/>
      <c r="G13" s="161"/>
      <c r="H13" s="111" t="str">
        <f>IF(OR(B13="Adjoint Administratif",B13="Agent d'Entretien Qualifié",B13="Agent Service Hospitalier Qualifié"),3050,"")</f>
        <v/>
      </c>
      <c r="I13" s="135" t="str">
        <f>IF(OR(B13="Aide-Soignant",B13="Accompagnant Éducatif et Social",B13="Auxiliaire Puériculture",B13="Ouvrier Principal"),3450,"")</f>
        <v/>
      </c>
      <c r="J13" s="111" t="str">
        <f>IF(OR(B13="Assistant Service Social",B13="Éducateur Spécialisé",B13="Préparateur en Pharmacie Hospitalière"),3650,"")</f>
        <v/>
      </c>
      <c r="K13" s="111" t="str">
        <f>IF(OR(B13="Infirmier",B13="Infirmier Bloc Opératoire"),3960,"")</f>
        <v/>
      </c>
      <c r="L13" s="111" t="str">
        <f>IF(B13="Autres Grades Catégorie A",4360,IF(B13="Autres Grades Catégorie B",3650,IF(B13="Autres Grades Catégorie C",3050,"")))</f>
        <v/>
      </c>
      <c r="M13" s="135" t="str">
        <f>IF(H13=3050,3050,IF(I13=3450,3450,IF(J13=3650,3650,IF(K13=3960,3960,IF(L13=4360,4360,IF(L13=3650,3650,IF(L13=3050,3050,"")))))))</f>
        <v/>
      </c>
      <c r="N13" s="11"/>
      <c r="O13" s="11"/>
      <c r="P13" s="11"/>
      <c r="Q13" s="11"/>
      <c r="R13" s="11"/>
      <c r="S13" s="11"/>
      <c r="T13" s="11"/>
      <c r="U13" s="11"/>
      <c r="V13" s="11"/>
      <c r="W13" s="11"/>
      <c r="X13" s="11"/>
      <c r="Y13" s="10"/>
      <c r="Z13" s="10"/>
      <c r="AA13" s="10"/>
      <c r="AB13" s="134"/>
      <c r="AC13" s="134"/>
      <c r="AD13" s="134"/>
      <c r="AE13" s="134"/>
      <c r="AF13" s="134"/>
      <c r="AG13" s="134"/>
      <c r="AH13" s="134"/>
    </row>
    <row r="14" spans="1:34" s="3" customFormat="1" ht="24.95" customHeight="1" x14ac:dyDescent="0.3">
      <c r="A14" s="14" t="s">
        <v>287</v>
      </c>
      <c r="B14" s="95" t="s">
        <v>0</v>
      </c>
      <c r="C14" s="155" t="s">
        <v>340</v>
      </c>
      <c r="D14" s="155"/>
      <c r="E14" s="155"/>
      <c r="F14" s="169" t="str">
        <f>IF(B14="Sélectionner","",IF(B14="Savoir de base (Niveau 1)","Oui (3 et infra 3)",IF(B14="Certificat Prof. (Niveau 2)","Oui (3 et infra 3)",IF(B14="CAP, BEP (Niveau 3)","Oui (3 et infra 3)","Non"))))</f>
        <v/>
      </c>
      <c r="G14" s="169"/>
      <c r="H14" s="111"/>
      <c r="I14" s="111"/>
      <c r="J14" s="111"/>
      <c r="K14" s="111"/>
      <c r="L14" s="111"/>
      <c r="M14" s="111"/>
      <c r="N14" s="11"/>
      <c r="O14" s="11"/>
      <c r="P14" s="11"/>
      <c r="Q14" s="11"/>
      <c r="R14" s="11"/>
      <c r="S14" s="11"/>
      <c r="T14" s="11"/>
      <c r="U14" s="11"/>
      <c r="V14" s="11"/>
      <c r="W14" s="11"/>
      <c r="X14" s="11"/>
      <c r="Y14" s="10"/>
      <c r="Z14" s="10"/>
      <c r="AA14" s="10"/>
      <c r="AB14" s="41"/>
    </row>
    <row r="15" spans="1:34" s="5" customFormat="1" ht="24.95" customHeight="1" x14ac:dyDescent="0.2">
      <c r="A15" s="14" t="s">
        <v>9</v>
      </c>
      <c r="B15" s="94" t="s">
        <v>0</v>
      </c>
      <c r="C15" s="155" t="s">
        <v>295</v>
      </c>
      <c r="D15" s="155"/>
      <c r="E15" s="155"/>
      <c r="F15" s="161" t="s">
        <v>0</v>
      </c>
      <c r="G15" s="161"/>
      <c r="H15" s="111"/>
      <c r="I15" s="111"/>
      <c r="J15" s="111"/>
      <c r="K15" s="111"/>
      <c r="L15" s="111"/>
      <c r="M15" s="111"/>
      <c r="N15" s="11"/>
      <c r="O15" s="11"/>
      <c r="P15" s="11"/>
      <c r="Q15" s="11"/>
      <c r="R15" s="11"/>
      <c r="S15" s="11"/>
      <c r="T15" s="11"/>
      <c r="U15" s="11"/>
      <c r="V15" s="11"/>
      <c r="W15" s="11"/>
      <c r="X15" s="11"/>
      <c r="Y15" s="10"/>
      <c r="Z15" s="10"/>
      <c r="AA15" s="10"/>
      <c r="AB15" s="42"/>
    </row>
    <row r="16" spans="1:34" s="5" customFormat="1" ht="24.95" customHeight="1" x14ac:dyDescent="0.2">
      <c r="A16" s="14" t="s">
        <v>10</v>
      </c>
      <c r="B16" s="161" t="s">
        <v>0</v>
      </c>
      <c r="C16" s="161"/>
      <c r="D16" s="161"/>
      <c r="E16" s="161"/>
      <c r="F16" s="161"/>
      <c r="G16" s="161"/>
      <c r="H16" s="111"/>
      <c r="I16" s="111"/>
      <c r="J16" s="111"/>
      <c r="K16" s="111"/>
      <c r="L16" s="111"/>
      <c r="M16" s="111"/>
      <c r="N16" s="11"/>
      <c r="O16" s="11"/>
      <c r="P16" s="11"/>
      <c r="Q16" s="11"/>
      <c r="R16" s="11"/>
      <c r="S16" s="11"/>
      <c r="T16" s="11"/>
      <c r="U16" s="11"/>
      <c r="V16" s="11"/>
      <c r="W16" s="11"/>
      <c r="X16" s="11"/>
      <c r="Y16" s="10"/>
      <c r="Z16" s="10"/>
      <c r="AA16" s="10"/>
      <c r="AB16" s="42"/>
    </row>
    <row r="17" spans="1:28" s="6" customFormat="1" ht="24.95" customHeight="1" x14ac:dyDescent="0.2">
      <c r="A17" s="15" t="s">
        <v>298</v>
      </c>
      <c r="B17" s="94"/>
      <c r="C17" s="155"/>
      <c r="D17" s="155"/>
      <c r="E17" s="155"/>
      <c r="F17" s="15"/>
      <c r="G17" s="14"/>
      <c r="H17" s="111"/>
      <c r="I17" s="111"/>
      <c r="J17" s="111"/>
      <c r="K17" s="111"/>
      <c r="L17" s="111"/>
      <c r="M17" s="111"/>
      <c r="N17" s="11"/>
      <c r="O17" s="11"/>
      <c r="P17" s="11"/>
      <c r="Q17" s="11"/>
      <c r="R17" s="11"/>
      <c r="S17" s="11"/>
      <c r="T17" s="11"/>
      <c r="U17" s="11"/>
      <c r="V17" s="11"/>
      <c r="W17" s="11"/>
      <c r="X17" s="11"/>
      <c r="Y17" s="10"/>
      <c r="Z17" s="10"/>
      <c r="AA17" s="10"/>
      <c r="AB17" s="43"/>
    </row>
    <row r="18" spans="1:28" s="6" customFormat="1" ht="24.95" customHeight="1" x14ac:dyDescent="0.2">
      <c r="A18" s="15" t="s">
        <v>12</v>
      </c>
      <c r="B18" s="15"/>
      <c r="C18" s="167"/>
      <c r="D18" s="167"/>
      <c r="E18" s="167"/>
      <c r="F18" s="13"/>
      <c r="G18" s="81"/>
      <c r="H18" s="111"/>
      <c r="I18" s="111"/>
      <c r="J18" s="111"/>
      <c r="K18" s="111"/>
      <c r="L18" s="111"/>
      <c r="M18" s="111"/>
      <c r="N18" s="11"/>
      <c r="O18" s="11"/>
      <c r="P18" s="11"/>
      <c r="Q18" s="11"/>
      <c r="R18" s="11"/>
      <c r="S18" s="11"/>
      <c r="T18" s="11"/>
      <c r="U18" s="11"/>
      <c r="V18" s="11"/>
      <c r="W18" s="11"/>
      <c r="X18" s="11"/>
      <c r="Y18" s="10"/>
      <c r="Z18" s="10"/>
      <c r="AA18" s="10"/>
      <c r="AB18" s="43"/>
    </row>
    <row r="19" spans="1:28" s="7" customFormat="1" ht="24.95" customHeight="1" x14ac:dyDescent="0.2">
      <c r="A19" s="155" t="s">
        <v>347</v>
      </c>
      <c r="B19" s="155"/>
      <c r="C19" s="155"/>
      <c r="D19" s="155"/>
      <c r="E19" s="136"/>
      <c r="F19" s="14"/>
      <c r="G19" s="15"/>
      <c r="H19" s="111"/>
      <c r="I19" s="111"/>
      <c r="J19" s="111"/>
      <c r="K19" s="111"/>
      <c r="L19" s="111"/>
      <c r="M19" s="111"/>
      <c r="N19" s="11"/>
      <c r="O19" s="11"/>
      <c r="P19" s="11"/>
      <c r="Q19" s="11"/>
      <c r="R19" s="11"/>
      <c r="S19" s="11"/>
      <c r="T19" s="11"/>
      <c r="U19" s="11"/>
      <c r="V19" s="11"/>
      <c r="W19" s="11"/>
      <c r="X19" s="11"/>
      <c r="Y19" s="10"/>
      <c r="Z19" s="10"/>
      <c r="AA19" s="52"/>
      <c r="AB19" s="44"/>
    </row>
    <row r="20" spans="1:28" s="32" customFormat="1" ht="8.1" customHeight="1" x14ac:dyDescent="0.2">
      <c r="A20" s="163"/>
      <c r="B20" s="163"/>
      <c r="C20" s="163"/>
      <c r="D20" s="163"/>
      <c r="E20" s="163"/>
      <c r="F20" s="163"/>
      <c r="G20" s="163"/>
      <c r="H20" s="111"/>
      <c r="I20" s="111"/>
      <c r="J20" s="111"/>
      <c r="K20" s="111"/>
      <c r="L20" s="111"/>
      <c r="M20" s="111"/>
      <c r="N20" s="38"/>
      <c r="O20" s="38"/>
      <c r="P20" s="38"/>
      <c r="Q20" s="38"/>
      <c r="R20" s="38"/>
      <c r="S20" s="38"/>
      <c r="T20" s="38"/>
      <c r="U20" s="38"/>
      <c r="V20" s="38"/>
      <c r="W20" s="38"/>
      <c r="X20" s="38"/>
      <c r="Y20" s="87"/>
      <c r="Z20" s="87"/>
      <c r="AA20" s="96"/>
      <c r="AB20" s="45"/>
    </row>
    <row r="21" spans="1:28" s="25" customFormat="1" ht="30.75" customHeight="1" x14ac:dyDescent="0.25">
      <c r="A21" s="151" t="s">
        <v>358</v>
      </c>
      <c r="B21" s="152"/>
      <c r="C21" s="152"/>
      <c r="D21" s="152"/>
      <c r="E21" s="152"/>
      <c r="F21" s="152"/>
      <c r="G21" s="153"/>
      <c r="H21" s="111"/>
      <c r="I21" s="111"/>
      <c r="J21" s="111"/>
      <c r="K21" s="111"/>
      <c r="L21" s="111"/>
      <c r="M21" s="111"/>
      <c r="N21" s="39"/>
      <c r="O21" s="39"/>
      <c r="P21" s="39"/>
      <c r="Q21" s="39"/>
      <c r="R21" s="39"/>
      <c r="S21" s="39"/>
      <c r="T21" s="39"/>
      <c r="U21" s="39"/>
      <c r="V21" s="39"/>
      <c r="W21" s="39"/>
      <c r="X21" s="39"/>
      <c r="Y21" s="88"/>
      <c r="Z21" s="88"/>
      <c r="AA21" s="88"/>
      <c r="AB21" s="39"/>
    </row>
    <row r="22" spans="1:28" s="31" customFormat="1" ht="8.1" customHeight="1" x14ac:dyDescent="0.25">
      <c r="A22" s="181"/>
      <c r="B22" s="181"/>
      <c r="C22" s="181"/>
      <c r="D22" s="181"/>
      <c r="E22" s="181"/>
      <c r="F22" s="181"/>
      <c r="G22" s="181"/>
      <c r="H22" s="111"/>
      <c r="I22" s="111"/>
      <c r="J22" s="111"/>
      <c r="K22" s="111"/>
      <c r="L22" s="111"/>
      <c r="M22" s="111"/>
      <c r="N22" s="46"/>
      <c r="O22" s="46"/>
      <c r="P22" s="46"/>
      <c r="Q22" s="46"/>
      <c r="R22" s="46"/>
      <c r="S22" s="46"/>
      <c r="T22" s="46"/>
      <c r="U22" s="46"/>
      <c r="V22" s="46"/>
      <c r="W22" s="46"/>
      <c r="X22" s="46"/>
      <c r="Y22" s="89"/>
      <c r="Z22" s="89"/>
      <c r="AA22" s="89"/>
      <c r="AB22" s="46"/>
    </row>
    <row r="23" spans="1:28" ht="24.95" customHeight="1" x14ac:dyDescent="0.2">
      <c r="A23" s="82" t="s">
        <v>285</v>
      </c>
      <c r="B23" s="154" t="s">
        <v>341</v>
      </c>
      <c r="C23" s="154"/>
      <c r="D23" s="154"/>
      <c r="E23" s="154"/>
      <c r="F23" s="86" t="s">
        <v>318</v>
      </c>
      <c r="G23" s="98" t="s">
        <v>317</v>
      </c>
    </row>
    <row r="24" spans="1:28" s="7" customFormat="1" ht="50.1" customHeight="1" x14ac:dyDescent="0.2">
      <c r="A24" s="14" t="s">
        <v>13</v>
      </c>
      <c r="B24" s="226"/>
      <c r="C24" s="226"/>
      <c r="D24" s="226"/>
      <c r="E24" s="226"/>
      <c r="F24" s="226"/>
      <c r="G24" s="226"/>
      <c r="H24" s="111"/>
      <c r="I24" s="111"/>
      <c r="J24" s="111"/>
      <c r="K24" s="111"/>
      <c r="L24" s="111"/>
      <c r="M24" s="111"/>
      <c r="N24" s="11"/>
      <c r="O24" s="11"/>
      <c r="P24" s="11"/>
      <c r="Q24" s="11"/>
      <c r="R24" s="11"/>
      <c r="S24" s="11"/>
      <c r="T24" s="11"/>
      <c r="U24" s="11"/>
      <c r="V24" s="11"/>
      <c r="W24" s="11"/>
      <c r="X24" s="11"/>
      <c r="Y24" s="10"/>
      <c r="Z24" s="10"/>
      <c r="AA24" s="52"/>
      <c r="AB24" s="44"/>
    </row>
    <row r="25" spans="1:28" s="8" customFormat="1" ht="24.95" customHeight="1" x14ac:dyDescent="0.2">
      <c r="A25" s="14" t="s">
        <v>329</v>
      </c>
      <c r="B25" s="14"/>
      <c r="C25" s="14"/>
      <c r="D25" s="83" t="s">
        <v>14</v>
      </c>
      <c r="E25" s="83"/>
      <c r="F25" s="83"/>
      <c r="G25" s="84"/>
      <c r="H25" s="111"/>
      <c r="I25" s="111"/>
      <c r="J25" s="111"/>
      <c r="K25" s="111"/>
      <c r="L25" s="111"/>
      <c r="M25" s="111"/>
      <c r="N25" s="11"/>
      <c r="O25" s="11"/>
      <c r="P25" s="11"/>
      <c r="Q25" s="11"/>
      <c r="R25" s="11"/>
      <c r="S25" s="11"/>
      <c r="T25" s="11"/>
      <c r="U25" s="11"/>
      <c r="V25" s="11"/>
      <c r="W25" s="11"/>
      <c r="X25" s="11"/>
      <c r="Y25" s="10"/>
      <c r="Z25" s="10"/>
      <c r="AA25" s="10"/>
      <c r="AB25" s="47"/>
    </row>
    <row r="26" spans="1:28" s="8" customFormat="1" ht="24.95" customHeight="1" x14ac:dyDescent="0.2">
      <c r="A26" s="61" t="s">
        <v>320</v>
      </c>
      <c r="B26" s="92"/>
      <c r="C26" s="196" t="s">
        <v>339</v>
      </c>
      <c r="D26" s="196"/>
      <c r="E26" s="196"/>
      <c r="F26" s="227"/>
      <c r="G26" s="227"/>
      <c r="H26" s="111"/>
      <c r="I26" s="111"/>
      <c r="J26" s="111"/>
      <c r="K26" s="111"/>
      <c r="L26" s="111"/>
      <c r="M26" s="111"/>
      <c r="N26" s="11"/>
      <c r="O26" s="11"/>
      <c r="P26" s="11"/>
      <c r="Q26" s="11"/>
      <c r="R26" s="11"/>
      <c r="S26" s="11"/>
      <c r="T26" s="11"/>
      <c r="U26" s="11"/>
      <c r="V26" s="11"/>
      <c r="W26" s="11"/>
      <c r="X26" s="11"/>
      <c r="Y26" s="10"/>
      <c r="Z26" s="10"/>
      <c r="AA26" s="10"/>
      <c r="AB26" s="47"/>
    </row>
    <row r="27" spans="1:28" s="8" customFormat="1" ht="24.95" customHeight="1" x14ac:dyDescent="0.2">
      <c r="A27" s="183" t="str">
        <f>IF(AND(J23=1,B26="",G26=""),"Vous devez obligatoirement renseigner le code RNCP ou Répertoire Spécifique ACTIVE","")</f>
        <v/>
      </c>
      <c r="B27" s="183"/>
      <c r="C27" s="183"/>
      <c r="D27" s="183"/>
      <c r="E27" s="183"/>
      <c r="F27" s="183"/>
      <c r="G27" s="183"/>
      <c r="H27" s="111"/>
      <c r="I27" s="111"/>
      <c r="J27" s="111"/>
      <c r="K27" s="111"/>
      <c r="L27" s="111"/>
      <c r="M27" s="111"/>
      <c r="N27" s="11"/>
      <c r="O27" s="11"/>
      <c r="P27" s="11"/>
      <c r="Q27" s="11"/>
      <c r="R27" s="11"/>
      <c r="S27" s="11"/>
      <c r="T27" s="11"/>
      <c r="U27" s="11"/>
      <c r="V27" s="11"/>
      <c r="W27" s="11"/>
      <c r="X27" s="11"/>
      <c r="Y27" s="10"/>
      <c r="Z27" s="10"/>
      <c r="AA27" s="10"/>
      <c r="AB27" s="47"/>
    </row>
    <row r="28" spans="1:28" s="7" customFormat="1" ht="24.95" customHeight="1" x14ac:dyDescent="0.2">
      <c r="A28" s="14" t="s">
        <v>356</v>
      </c>
      <c r="B28" s="165"/>
      <c r="C28" s="165"/>
      <c r="D28" s="165"/>
      <c r="E28" s="165"/>
      <c r="F28" s="165"/>
      <c r="G28" s="165"/>
      <c r="H28" s="111"/>
      <c r="I28" s="111"/>
      <c r="J28" s="111"/>
      <c r="K28" s="111"/>
      <c r="L28" s="111"/>
      <c r="M28" s="111"/>
      <c r="N28" s="11"/>
      <c r="O28" s="11"/>
      <c r="P28" s="11"/>
      <c r="Q28" s="11"/>
      <c r="R28" s="11"/>
      <c r="S28" s="11"/>
      <c r="T28" s="11"/>
      <c r="U28" s="11"/>
      <c r="V28" s="11"/>
      <c r="W28" s="11"/>
      <c r="X28" s="11"/>
      <c r="Y28" s="10"/>
      <c r="Z28" s="10"/>
      <c r="AA28" s="10"/>
      <c r="AB28" s="44"/>
    </row>
    <row r="29" spans="1:28" s="6" customFormat="1" ht="24.95" customHeight="1" x14ac:dyDescent="0.2">
      <c r="A29" s="14" t="s">
        <v>15</v>
      </c>
      <c r="B29" s="99"/>
      <c r="C29" s="14"/>
      <c r="D29" s="14"/>
      <c r="E29" s="13" t="s">
        <v>16</v>
      </c>
      <c r="F29" s="185"/>
      <c r="G29" s="185"/>
      <c r="H29" s="111"/>
      <c r="I29" s="111"/>
      <c r="J29" s="111"/>
      <c r="K29" s="111"/>
      <c r="L29" s="111"/>
      <c r="M29" s="111"/>
      <c r="N29" s="11"/>
      <c r="O29" s="11"/>
      <c r="P29" s="11"/>
      <c r="Q29" s="11"/>
      <c r="R29" s="11"/>
      <c r="S29" s="11"/>
      <c r="T29" s="11"/>
      <c r="U29" s="11"/>
      <c r="V29" s="11"/>
      <c r="W29" s="11"/>
      <c r="X29" s="11"/>
      <c r="Y29" s="10"/>
      <c r="Z29" s="10"/>
      <c r="AA29" s="10"/>
      <c r="AB29" s="43"/>
    </row>
    <row r="30" spans="1:28" s="6" customFormat="1" ht="24.95" customHeight="1" x14ac:dyDescent="0.2">
      <c r="A30" s="33"/>
      <c r="B30" s="30"/>
      <c r="C30" s="14"/>
      <c r="D30" s="14"/>
      <c r="E30" s="14"/>
      <c r="F30" s="14"/>
      <c r="G30" s="15"/>
      <c r="H30" s="111"/>
      <c r="I30" s="111"/>
      <c r="J30" s="111"/>
      <c r="K30" s="111"/>
      <c r="L30" s="111"/>
      <c r="M30" s="111"/>
      <c r="N30" s="11"/>
      <c r="O30" s="11"/>
      <c r="P30" s="11"/>
      <c r="Q30" s="11"/>
      <c r="R30" s="11"/>
      <c r="S30" s="11"/>
      <c r="T30" s="11"/>
      <c r="U30" s="11"/>
      <c r="V30" s="11"/>
      <c r="W30" s="11"/>
      <c r="X30" s="11"/>
      <c r="Y30" s="10"/>
      <c r="Z30" s="10"/>
      <c r="AA30" s="10"/>
      <c r="AB30" s="43"/>
    </row>
    <row r="31" spans="1:28" s="6" customFormat="1" ht="24.95" customHeight="1" x14ac:dyDescent="0.2">
      <c r="A31" s="13" t="s">
        <v>17</v>
      </c>
      <c r="B31" s="97"/>
      <c r="C31" s="14"/>
      <c r="D31" s="14"/>
      <c r="E31" s="13"/>
      <c r="F31" s="13" t="s">
        <v>18</v>
      </c>
      <c r="G31" s="101"/>
      <c r="H31" s="111"/>
      <c r="I31" s="111"/>
      <c r="J31" s="111"/>
      <c r="K31" s="111"/>
      <c r="L31" s="111"/>
      <c r="M31" s="111"/>
      <c r="N31" s="11"/>
      <c r="O31" s="11"/>
      <c r="P31" s="11"/>
      <c r="Q31" s="11"/>
      <c r="R31" s="11"/>
      <c r="S31" s="11"/>
      <c r="T31" s="11"/>
      <c r="U31" s="11"/>
      <c r="V31" s="11"/>
      <c r="W31" s="11"/>
      <c r="X31" s="11"/>
      <c r="Y31" s="10"/>
      <c r="Z31" s="10"/>
      <c r="AA31" s="10"/>
      <c r="AB31" s="43"/>
    </row>
    <row r="32" spans="1:28" s="6" customFormat="1" ht="24.95" customHeight="1" x14ac:dyDescent="0.2">
      <c r="A32" s="13" t="s">
        <v>19</v>
      </c>
      <c r="B32" s="97"/>
      <c r="C32" s="102"/>
      <c r="D32" s="102"/>
      <c r="E32" s="14"/>
      <c r="F32" s="13" t="s">
        <v>20</v>
      </c>
      <c r="G32" s="101"/>
      <c r="H32" s="111"/>
      <c r="I32" s="111"/>
      <c r="J32" s="111"/>
      <c r="K32" s="111"/>
      <c r="L32" s="111"/>
      <c r="M32" s="111"/>
      <c r="N32" s="11"/>
      <c r="O32" s="11"/>
      <c r="P32" s="11"/>
      <c r="Q32" s="11"/>
      <c r="R32" s="11"/>
      <c r="S32" s="11"/>
      <c r="T32" s="11"/>
      <c r="U32" s="11"/>
      <c r="V32" s="11"/>
      <c r="W32" s="11"/>
      <c r="X32" s="11"/>
      <c r="Y32" s="10"/>
      <c r="Z32" s="10"/>
      <c r="AA32" s="10"/>
      <c r="AB32" s="43"/>
    </row>
    <row r="33" spans="1:28" s="6" customFormat="1" ht="24.95" customHeight="1" x14ac:dyDescent="0.2">
      <c r="A33" s="13" t="s">
        <v>21</v>
      </c>
      <c r="B33" s="161"/>
      <c r="C33" s="161"/>
      <c r="D33" s="161"/>
      <c r="E33" s="14"/>
      <c r="F33" s="13" t="s">
        <v>22</v>
      </c>
      <c r="G33" s="98"/>
      <c r="H33" s="111"/>
      <c r="I33" s="111"/>
      <c r="J33" s="111"/>
      <c r="K33" s="111"/>
      <c r="L33" s="111"/>
      <c r="M33" s="111"/>
      <c r="N33" s="11"/>
      <c r="O33" s="11"/>
      <c r="P33" s="11"/>
      <c r="Q33" s="11"/>
      <c r="R33" s="11"/>
      <c r="S33" s="11"/>
      <c r="T33" s="11"/>
      <c r="U33" s="11"/>
      <c r="V33" s="11"/>
      <c r="W33" s="11"/>
      <c r="X33" s="11"/>
      <c r="Y33" s="10"/>
      <c r="Z33" s="10"/>
      <c r="AA33" s="10"/>
      <c r="AB33" s="43"/>
    </row>
    <row r="34" spans="1:28" s="32" customFormat="1" ht="8.1" customHeight="1" x14ac:dyDescent="0.2">
      <c r="A34" s="163"/>
      <c r="B34" s="163"/>
      <c r="C34" s="163"/>
      <c r="D34" s="163"/>
      <c r="E34" s="163"/>
      <c r="F34" s="163"/>
      <c r="G34" s="163"/>
      <c r="H34" s="111"/>
      <c r="I34" s="111"/>
      <c r="J34" s="111"/>
      <c r="K34" s="111"/>
      <c r="L34" s="111"/>
      <c r="M34" s="111"/>
      <c r="N34" s="38"/>
      <c r="O34" s="38"/>
      <c r="P34" s="38"/>
      <c r="Q34" s="38"/>
      <c r="R34" s="38"/>
      <c r="S34" s="38"/>
      <c r="T34" s="38"/>
      <c r="U34" s="38"/>
      <c r="V34" s="38"/>
      <c r="W34" s="38"/>
      <c r="X34" s="38"/>
      <c r="Y34" s="87"/>
      <c r="Z34" s="87"/>
      <c r="AA34" s="87"/>
      <c r="AB34" s="45"/>
    </row>
    <row r="35" spans="1:28" s="26" customFormat="1" ht="30.75" x14ac:dyDescent="0.25">
      <c r="A35" s="186" t="s">
        <v>326</v>
      </c>
      <c r="B35" s="186"/>
      <c r="C35" s="186"/>
      <c r="D35" s="186"/>
      <c r="E35" s="186"/>
      <c r="F35" s="186"/>
      <c r="G35" s="187"/>
      <c r="H35" s="111"/>
      <c r="I35" s="111"/>
      <c r="J35" s="111"/>
      <c r="K35" s="111"/>
      <c r="L35" s="111"/>
      <c r="M35" s="111"/>
      <c r="N35" s="39"/>
      <c r="O35" s="39"/>
      <c r="P35" s="39"/>
      <c r="Q35" s="39"/>
      <c r="R35" s="39"/>
      <c r="S35" s="39"/>
      <c r="T35" s="39"/>
      <c r="U35" s="39"/>
      <c r="V35" s="39"/>
      <c r="W35" s="39"/>
      <c r="X35" s="39"/>
      <c r="Y35" s="88"/>
      <c r="Z35" s="88"/>
      <c r="AA35" s="88"/>
      <c r="AB35" s="48"/>
    </row>
    <row r="36" spans="1:28" s="34" customFormat="1" ht="8.1" customHeight="1" thickBot="1" x14ac:dyDescent="0.3">
      <c r="A36" s="164"/>
      <c r="B36" s="164"/>
      <c r="C36" s="164"/>
      <c r="D36" s="164"/>
      <c r="E36" s="164"/>
      <c r="F36" s="164"/>
      <c r="G36" s="164"/>
      <c r="H36" s="111"/>
      <c r="I36" s="111"/>
      <c r="J36" s="111"/>
      <c r="K36" s="111"/>
      <c r="L36" s="111"/>
      <c r="M36" s="111"/>
      <c r="N36" s="46"/>
      <c r="O36" s="46"/>
      <c r="P36" s="46"/>
      <c r="Q36" s="46"/>
      <c r="R36" s="46"/>
      <c r="S36" s="46"/>
      <c r="T36" s="46"/>
      <c r="U36" s="46"/>
      <c r="V36" s="46"/>
      <c r="W36" s="46"/>
      <c r="X36" s="46"/>
      <c r="Y36" s="89"/>
      <c r="Z36" s="89"/>
      <c r="AA36" s="89"/>
      <c r="AB36" s="46"/>
    </row>
    <row r="37" spans="1:28" s="18" customFormat="1" ht="24.95" customHeight="1" x14ac:dyDescent="0.2">
      <c r="A37" s="199" t="str">
        <f>IF(B23="Sélectionner","",IF(B6="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7" s="228"/>
      <c r="C37" s="228"/>
      <c r="D37" s="228"/>
      <c r="E37" s="228"/>
      <c r="F37" s="199" t="s">
        <v>305</v>
      </c>
      <c r="G37" s="200"/>
      <c r="H37" s="112"/>
      <c r="I37" s="111"/>
      <c r="J37" s="111"/>
      <c r="K37" s="111"/>
      <c r="L37" s="111"/>
      <c r="M37" s="111"/>
      <c r="N37" s="11"/>
      <c r="O37" s="11"/>
      <c r="P37" s="11"/>
      <c r="Q37" s="11"/>
      <c r="R37" s="11"/>
      <c r="S37" s="11"/>
      <c r="T37" s="11"/>
      <c r="U37" s="11"/>
      <c r="V37" s="11"/>
      <c r="W37" s="11"/>
      <c r="X37" s="11"/>
      <c r="Y37" s="10"/>
      <c r="Z37" s="10"/>
      <c r="AA37" s="10"/>
      <c r="AB37" s="49"/>
    </row>
    <row r="38" spans="1:28" s="9" customFormat="1" ht="24.95" customHeight="1" x14ac:dyDescent="0.2">
      <c r="A38" s="201"/>
      <c r="B38" s="229"/>
      <c r="C38" s="229"/>
      <c r="D38" s="229"/>
      <c r="E38" s="229"/>
      <c r="F38" s="201" t="s">
        <v>306</v>
      </c>
      <c r="G38" s="202"/>
      <c r="H38" s="111"/>
      <c r="I38" s="111"/>
      <c r="J38" s="111"/>
      <c r="K38" s="111"/>
      <c r="L38" s="111"/>
      <c r="M38" s="111"/>
      <c r="N38" s="11"/>
      <c r="O38" s="11"/>
      <c r="P38" s="11"/>
      <c r="Q38" s="11"/>
      <c r="R38" s="11"/>
      <c r="S38" s="11"/>
      <c r="T38" s="11"/>
      <c r="U38" s="11"/>
      <c r="V38" s="11"/>
      <c r="W38" s="11"/>
      <c r="X38" s="11"/>
      <c r="Y38" s="10"/>
      <c r="Z38" s="10"/>
      <c r="AA38" s="10"/>
      <c r="AB38" s="50"/>
    </row>
    <row r="39" spans="1:28" s="9" customFormat="1" ht="24.95" customHeight="1" thickBot="1" x14ac:dyDescent="0.25">
      <c r="A39" s="230"/>
      <c r="B39" s="231"/>
      <c r="C39" s="231"/>
      <c r="D39" s="231"/>
      <c r="E39" s="231"/>
      <c r="F39" s="203" t="str">
        <f>IF(B6="","",IF(B6="Panel 1 : établissement de plus de 1 000 agents",(G41*25%),IF(B6="Panel 2 : établissement de 300 à 1 000 agents",(G41*15%),"")))</f>
        <v/>
      </c>
      <c r="G39" s="204"/>
      <c r="H39" s="111"/>
      <c r="I39" s="111"/>
      <c r="J39" s="111"/>
      <c r="K39" s="111"/>
      <c r="L39" s="111"/>
      <c r="M39" s="111"/>
      <c r="N39" s="11"/>
      <c r="O39" s="11"/>
      <c r="P39" s="11"/>
      <c r="Q39" s="11"/>
      <c r="R39" s="11"/>
      <c r="S39" s="11"/>
      <c r="T39" s="11"/>
      <c r="U39" s="11"/>
      <c r="V39" s="11"/>
      <c r="W39" s="11"/>
      <c r="X39" s="11"/>
      <c r="Y39" s="10"/>
      <c r="Z39" s="10"/>
      <c r="AA39" s="10"/>
      <c r="AB39" s="50"/>
    </row>
    <row r="40" spans="1:28" s="6" customFormat="1" ht="24.95" customHeight="1" thickBot="1" x14ac:dyDescent="0.25">
      <c r="A40" s="158"/>
      <c r="B40" s="159"/>
      <c r="C40" s="160" t="s">
        <v>23</v>
      </c>
      <c r="D40" s="160"/>
      <c r="E40" s="93" t="s">
        <v>24</v>
      </c>
      <c r="F40" s="93" t="s">
        <v>25</v>
      </c>
      <c r="G40" s="93" t="s">
        <v>26</v>
      </c>
      <c r="H40" s="111"/>
      <c r="I40" s="111"/>
      <c r="J40" s="111"/>
      <c r="K40" s="111"/>
      <c r="L40" s="111"/>
      <c r="M40" s="111"/>
      <c r="N40" s="11"/>
      <c r="O40" s="11"/>
      <c r="P40" s="11"/>
      <c r="Q40" s="11"/>
      <c r="R40" s="11"/>
      <c r="S40" s="11"/>
      <c r="T40" s="11"/>
      <c r="U40" s="11"/>
      <c r="V40" s="11"/>
      <c r="W40" s="11"/>
      <c r="X40" s="11"/>
      <c r="Y40" s="10"/>
      <c r="Z40" s="10"/>
      <c r="AA40" s="10"/>
      <c r="AB40" s="43"/>
    </row>
    <row r="41" spans="1:28" s="6" customFormat="1" ht="24.95" customHeight="1" thickBot="1" x14ac:dyDescent="0.25">
      <c r="A41" s="156" t="s">
        <v>284</v>
      </c>
      <c r="B41" s="157"/>
      <c r="C41" s="184">
        <v>0</v>
      </c>
      <c r="D41" s="184"/>
      <c r="E41" s="103">
        <v>0</v>
      </c>
      <c r="F41" s="107">
        <f>IF(G33="",0,IF(G33&lt;=52,(G31+G32)*21.61,IF(G33&gt;52,(M13/151.67)*(G31+G32))))</f>
        <v>0</v>
      </c>
      <c r="G41" s="105">
        <f>SUM(C41:F41)</f>
        <v>0</v>
      </c>
      <c r="H41" s="111"/>
      <c r="I41" s="111"/>
      <c r="J41" s="111"/>
      <c r="K41" s="111"/>
      <c r="L41" s="111"/>
      <c r="M41" s="111"/>
      <c r="N41" s="11"/>
      <c r="O41" s="11"/>
      <c r="P41" s="11"/>
      <c r="Q41" s="11"/>
      <c r="R41" s="11"/>
      <c r="S41" s="11"/>
      <c r="T41" s="11"/>
      <c r="U41" s="11"/>
      <c r="V41" s="11"/>
      <c r="W41" s="11"/>
      <c r="X41" s="11"/>
      <c r="Y41" s="10"/>
      <c r="Z41" s="10"/>
      <c r="AA41" s="10"/>
      <c r="AB41" s="43"/>
    </row>
    <row r="42" spans="1:28" s="7" customFormat="1" ht="24.95" customHeight="1" thickBot="1" x14ac:dyDescent="0.25">
      <c r="A42" s="156" t="s">
        <v>321</v>
      </c>
      <c r="B42" s="157"/>
      <c r="C42" s="180">
        <f>SUM(C47:D49)</f>
        <v>0</v>
      </c>
      <c r="D42" s="180"/>
      <c r="E42" s="106">
        <f>SUM(E47:E49)</f>
        <v>0</v>
      </c>
      <c r="F42" s="107">
        <f>SUM(F47:F49)</f>
        <v>0</v>
      </c>
      <c r="G42" s="106">
        <f>SUM(C42:F42)</f>
        <v>0</v>
      </c>
      <c r="H42" s="111"/>
      <c r="I42" s="111"/>
      <c r="J42" s="111"/>
      <c r="K42" s="111"/>
      <c r="L42" s="111"/>
      <c r="M42" s="111"/>
      <c r="N42" s="11"/>
      <c r="O42" s="11"/>
      <c r="P42" s="11"/>
      <c r="Q42" s="11"/>
      <c r="R42" s="11"/>
      <c r="S42" s="11"/>
      <c r="T42" s="11"/>
      <c r="U42" s="11"/>
      <c r="V42" s="11"/>
      <c r="W42" s="11"/>
      <c r="X42" s="11"/>
      <c r="Y42" s="10"/>
      <c r="Z42" s="10"/>
      <c r="AA42" s="10"/>
      <c r="AB42" s="44"/>
    </row>
    <row r="43" spans="1:28" s="7" customFormat="1" ht="24.95" customHeight="1" thickBot="1" x14ac:dyDescent="0.25">
      <c r="A43" s="156" t="s">
        <v>322</v>
      </c>
      <c r="B43" s="157"/>
      <c r="C43" s="184">
        <v>0</v>
      </c>
      <c r="D43" s="184"/>
      <c r="E43" s="103">
        <v>0</v>
      </c>
      <c r="F43" s="104">
        <v>0</v>
      </c>
      <c r="G43" s="106">
        <f>SUM(C43:F43)</f>
        <v>0</v>
      </c>
      <c r="H43" s="111"/>
      <c r="I43" s="111"/>
      <c r="J43" s="111"/>
      <c r="K43" s="111"/>
      <c r="L43" s="111"/>
      <c r="M43" s="111"/>
      <c r="N43" s="11"/>
      <c r="O43" s="11"/>
      <c r="P43" s="11"/>
      <c r="Q43" s="11"/>
      <c r="R43" s="11"/>
      <c r="S43" s="11"/>
      <c r="T43" s="11"/>
      <c r="U43" s="11"/>
      <c r="V43" s="11"/>
      <c r="W43" s="11"/>
      <c r="X43" s="11"/>
      <c r="Y43" s="10"/>
      <c r="Z43" s="10"/>
      <c r="AA43" s="10"/>
      <c r="AB43" s="44"/>
    </row>
    <row r="44" spans="1:28" s="7" customFormat="1" ht="24.95" customHeight="1" thickBot="1" x14ac:dyDescent="0.25">
      <c r="A44" s="156" t="s">
        <v>283</v>
      </c>
      <c r="B44" s="157"/>
      <c r="C44" s="180">
        <f>SUM(C41-(C42+C43))</f>
        <v>0</v>
      </c>
      <c r="D44" s="180"/>
      <c r="E44" s="106">
        <f>SUM(E41-(E42+E43))</f>
        <v>0</v>
      </c>
      <c r="F44" s="107">
        <f>SUM(F41-(F42+F43))</f>
        <v>0</v>
      </c>
      <c r="G44" s="106">
        <f>SUM(C44:F44)</f>
        <v>0</v>
      </c>
      <c r="H44" s="111"/>
      <c r="I44" s="111"/>
      <c r="J44" s="111"/>
      <c r="K44" s="111"/>
      <c r="L44" s="111"/>
      <c r="M44" s="111"/>
      <c r="N44" s="11"/>
      <c r="O44" s="11"/>
      <c r="P44" s="11"/>
      <c r="Q44" s="11"/>
      <c r="R44" s="11"/>
      <c r="S44" s="11"/>
      <c r="T44" s="11"/>
      <c r="U44" s="11"/>
      <c r="V44" s="11"/>
      <c r="W44" s="11"/>
      <c r="X44" s="11"/>
      <c r="Y44" s="10"/>
      <c r="Z44" s="10"/>
      <c r="AA44" s="10"/>
      <c r="AB44" s="44"/>
    </row>
    <row r="45" spans="1:28" s="6" customFormat="1" ht="24.95" customHeight="1" thickBot="1" x14ac:dyDescent="0.25">
      <c r="A45" s="156" t="s">
        <v>282</v>
      </c>
      <c r="B45" s="157"/>
      <c r="C45" s="180">
        <f>SUM(C42:D44)</f>
        <v>0</v>
      </c>
      <c r="D45" s="180"/>
      <c r="E45" s="106">
        <f>SUM(E42:E44)</f>
        <v>0</v>
      </c>
      <c r="F45" s="106">
        <f>SUM(F42:F44)</f>
        <v>0</v>
      </c>
      <c r="G45" s="106">
        <f>SUM(C45:F45)</f>
        <v>0</v>
      </c>
      <c r="H45" s="111"/>
      <c r="I45" s="111"/>
      <c r="J45" s="111"/>
      <c r="K45" s="111"/>
      <c r="L45" s="111"/>
      <c r="M45" s="111"/>
      <c r="N45" s="11"/>
      <c r="O45" s="11"/>
      <c r="P45" s="11"/>
      <c r="Q45" s="11"/>
      <c r="R45" s="11"/>
      <c r="S45" s="11"/>
      <c r="T45" s="11"/>
      <c r="U45" s="11"/>
      <c r="V45" s="11"/>
      <c r="W45" s="11"/>
      <c r="X45" s="11"/>
      <c r="Y45" s="10"/>
      <c r="Z45" s="10"/>
      <c r="AA45" s="10"/>
      <c r="AB45" s="43"/>
    </row>
    <row r="46" spans="1:28" s="52" customFormat="1" ht="8.1" customHeight="1" thickBot="1" x14ac:dyDescent="0.25">
      <c r="A46" s="179"/>
      <c r="B46" s="179"/>
      <c r="C46" s="179"/>
      <c r="D46" s="179"/>
      <c r="E46" s="179"/>
      <c r="F46" s="179"/>
      <c r="G46" s="179"/>
      <c r="H46" s="111"/>
      <c r="I46" s="111"/>
      <c r="J46" s="111"/>
      <c r="K46" s="111"/>
      <c r="L46" s="111"/>
      <c r="M46" s="111"/>
      <c r="N46" s="11"/>
      <c r="O46" s="11"/>
      <c r="P46" s="11"/>
      <c r="Q46" s="11"/>
      <c r="R46" s="11"/>
      <c r="S46" s="11"/>
      <c r="T46" s="11"/>
      <c r="U46" s="11"/>
      <c r="V46" s="11"/>
      <c r="W46" s="11"/>
      <c r="X46" s="11"/>
      <c r="Y46" s="10"/>
      <c r="Z46" s="10"/>
      <c r="AA46" s="10"/>
    </row>
    <row r="47" spans="1:28" s="79" customFormat="1" ht="24.95" hidden="1" customHeight="1" x14ac:dyDescent="0.3">
      <c r="A47" s="233" t="str">
        <f>IF(B23="Diplôme universitaire","",IF(B6='liste des établissements'!B25,B6,""))</f>
        <v/>
      </c>
      <c r="B47" s="233"/>
      <c r="C47" s="216">
        <f>IF(B23="Diplôme Universitaire",0,IF(A47="",0,IF(AND(B6="Panel 1 : établissement de plus de 1 000 agents",F39-(E42+F42)&gt;=C41),C41,F39-(E42+F42))))</f>
        <v>0</v>
      </c>
      <c r="D47" s="216"/>
      <c r="E47" s="90">
        <f>IF(A49="Diplôme Universitaire",0,IF(A47="",0,IF(AND(B6="Panel 1 : établissement de plus de 1 000 agents",F39-F42&gt;=E41),E41,F39-F42)))</f>
        <v>0</v>
      </c>
      <c r="F47" s="90">
        <f>IF(A47="",0,IF(AND(B6="Panel 1 : établissement de plus de 1 000 agents",F39&gt;=F41),F41,F39))</f>
        <v>0</v>
      </c>
      <c r="G47" s="90">
        <f>SUM(C47:F47)</f>
        <v>0</v>
      </c>
      <c r="H47" s="111"/>
      <c r="I47" s="111"/>
      <c r="J47" s="112"/>
      <c r="K47" s="112"/>
      <c r="L47" s="112"/>
      <c r="M47" s="111"/>
      <c r="N47" s="113"/>
      <c r="O47" s="113"/>
      <c r="P47" s="113"/>
      <c r="Q47" s="113"/>
      <c r="R47" s="113"/>
      <c r="S47" s="113"/>
      <c r="T47" s="113"/>
      <c r="U47" s="113"/>
      <c r="V47" s="113"/>
      <c r="W47" s="113"/>
      <c r="X47" s="113"/>
      <c r="Y47" s="78"/>
      <c r="Z47" s="78"/>
      <c r="AA47" s="78"/>
    </row>
    <row r="48" spans="1:28" s="54" customFormat="1" ht="24.95" hidden="1" customHeight="1" x14ac:dyDescent="0.3">
      <c r="A48" s="232" t="str">
        <f>IF(B23="Diplôme universitaire","",IF(B6='liste des établissements'!B4,B6,""))</f>
        <v/>
      </c>
      <c r="B48" s="232"/>
      <c r="C48" s="188">
        <f>IF(A49="Diplôme Universitaire",0,IF(A48="",0,IF(AND(B6="Panel 2 : établissement de 300 à 1 000 agents",F39-(E42+F42)&gt;=C41),C41,F39-(E42+F42))))</f>
        <v>0</v>
      </c>
      <c r="D48" s="188"/>
      <c r="E48" s="91">
        <f>IF(A49="Diplôme Universitaire",0,IF(A48="",0,IF(AND(B6="Panel 2 : établissement de 300 à 1 000 agents",F39-F42&gt;=E41),E41,F39-F42)))</f>
        <v>0</v>
      </c>
      <c r="F48" s="91">
        <f>IF(A49="Diplôme Universitaire",0,IF(A48="",0,IF(AND(B6="Panel 2 : établissement de 300 à 1 000 agents",F39&gt;=F41),F41,F39)))</f>
        <v>0</v>
      </c>
      <c r="G48" s="90">
        <f>SUM(C48:F48)</f>
        <v>0</v>
      </c>
      <c r="H48" s="112"/>
      <c r="I48" s="111"/>
      <c r="J48" s="111"/>
      <c r="K48" s="111"/>
      <c r="L48" s="111"/>
      <c r="M48" s="111"/>
      <c r="N48" s="113"/>
      <c r="O48" s="113"/>
      <c r="P48" s="113"/>
      <c r="Q48" s="113"/>
      <c r="R48" s="113"/>
      <c r="S48" s="113"/>
      <c r="T48" s="113"/>
      <c r="U48" s="113"/>
      <c r="V48" s="113"/>
      <c r="W48" s="113"/>
      <c r="X48" s="113"/>
      <c r="Y48" s="78"/>
      <c r="Z48" s="78"/>
      <c r="AA48" s="78"/>
    </row>
    <row r="49" spans="1:41" s="79" customFormat="1" ht="24.95" hidden="1" customHeight="1" x14ac:dyDescent="0.3">
      <c r="A49" s="190"/>
      <c r="B49" s="190"/>
      <c r="C49" s="188">
        <f>IF(B23="Diplôme Universitaire",C41,0)</f>
        <v>0</v>
      </c>
      <c r="D49" s="188"/>
      <c r="E49" s="91">
        <f>IF(B23="Diplôme Universitaire",E41*50%,0)</f>
        <v>0</v>
      </c>
      <c r="F49" s="91">
        <f>IF(B23="Diplôme Universitaire",F41,0)</f>
        <v>0</v>
      </c>
      <c r="G49" s="91">
        <f>SUM(C49+E49+F49)</f>
        <v>0</v>
      </c>
      <c r="H49" s="111"/>
      <c r="I49" s="111"/>
      <c r="J49" s="111"/>
      <c r="K49" s="111"/>
      <c r="L49" s="111"/>
      <c r="M49" s="111"/>
      <c r="N49" s="113"/>
      <c r="O49" s="113"/>
      <c r="P49" s="113"/>
      <c r="Q49" s="113"/>
      <c r="R49" s="113"/>
      <c r="S49" s="113"/>
      <c r="T49" s="113"/>
      <c r="U49" s="113"/>
      <c r="V49" s="113"/>
      <c r="W49" s="113"/>
      <c r="X49" s="113"/>
      <c r="Y49" s="78"/>
      <c r="Z49" s="78"/>
      <c r="AA49" s="78"/>
    </row>
    <row r="50" spans="1:41" s="53" customFormat="1" ht="8.1" customHeight="1" thickBot="1" x14ac:dyDescent="0.25">
      <c r="A50" s="192"/>
      <c r="B50" s="192"/>
      <c r="C50" s="192"/>
      <c r="D50" s="192"/>
      <c r="E50" s="192"/>
      <c r="F50" s="192"/>
      <c r="G50" s="192"/>
      <c r="H50" s="111"/>
      <c r="I50" s="111"/>
      <c r="J50" s="111"/>
      <c r="K50" s="111"/>
      <c r="L50" s="111"/>
      <c r="M50" s="111"/>
      <c r="N50" s="11"/>
      <c r="O50" s="11"/>
      <c r="P50" s="11"/>
      <c r="Q50" s="11"/>
      <c r="R50" s="11"/>
      <c r="S50" s="11"/>
      <c r="T50" s="11"/>
      <c r="U50" s="11"/>
      <c r="V50" s="11"/>
      <c r="W50" s="11"/>
      <c r="X50" s="11"/>
      <c r="Y50" s="10"/>
      <c r="Z50" s="10"/>
      <c r="AA50" s="10"/>
    </row>
    <row r="51" spans="1:41" s="9" customFormat="1" ht="84" customHeight="1" thickBot="1" x14ac:dyDescent="0.25">
      <c r="A51" s="223" t="s">
        <v>345</v>
      </c>
      <c r="B51" s="223"/>
      <c r="C51" s="223"/>
      <c r="D51" s="223"/>
      <c r="E51" s="223"/>
      <c r="F51" s="224" t="s">
        <v>344</v>
      </c>
      <c r="G51" s="225"/>
      <c r="H51" s="111"/>
      <c r="I51" s="111"/>
      <c r="J51" s="111"/>
      <c r="K51" s="111"/>
      <c r="L51" s="111"/>
      <c r="M51" s="111"/>
      <c r="N51" s="11"/>
      <c r="O51" s="11"/>
      <c r="P51" s="11"/>
      <c r="Q51" s="11"/>
      <c r="R51" s="11"/>
      <c r="S51" s="11"/>
      <c r="T51" s="11"/>
      <c r="U51" s="11"/>
      <c r="V51" s="11"/>
      <c r="W51" s="11"/>
      <c r="X51" s="11"/>
      <c r="Y51" s="11"/>
      <c r="Z51" s="11"/>
      <c r="AA51" s="11"/>
      <c r="AB51" s="50"/>
      <c r="AC51" s="50"/>
      <c r="AD51" s="50"/>
      <c r="AE51" s="50"/>
      <c r="AF51" s="50"/>
      <c r="AG51" s="50"/>
      <c r="AH51" s="50"/>
      <c r="AI51" s="50"/>
      <c r="AJ51" s="50"/>
      <c r="AK51" s="50"/>
      <c r="AL51" s="50"/>
      <c r="AM51" s="50"/>
      <c r="AN51" s="50"/>
      <c r="AO51" s="50"/>
    </row>
    <row r="52" spans="1:41" s="9" customFormat="1" ht="50.1" customHeight="1" thickBot="1" x14ac:dyDescent="0.25">
      <c r="A52" s="178" t="s">
        <v>286</v>
      </c>
      <c r="B52" s="178"/>
      <c r="C52" s="178"/>
      <c r="D52" s="178"/>
      <c r="E52" s="178"/>
      <c r="F52" s="178"/>
      <c r="G52" s="178"/>
      <c r="H52" s="111"/>
      <c r="I52" s="111"/>
      <c r="J52" s="111"/>
      <c r="K52" s="111"/>
      <c r="L52" s="111"/>
      <c r="M52" s="111"/>
      <c r="N52" s="11"/>
      <c r="O52" s="11"/>
      <c r="P52" s="11"/>
      <c r="Q52" s="11"/>
      <c r="R52" s="11"/>
      <c r="S52" s="11"/>
      <c r="T52" s="11"/>
      <c r="U52" s="11"/>
      <c r="V52" s="11"/>
      <c r="W52" s="11"/>
      <c r="X52" s="11"/>
      <c r="Y52" s="11"/>
      <c r="Z52" s="11"/>
      <c r="AA52" s="11"/>
      <c r="AB52" s="50"/>
      <c r="AC52" s="50"/>
      <c r="AD52" s="50"/>
      <c r="AE52" s="50"/>
      <c r="AF52" s="50"/>
      <c r="AG52" s="50"/>
      <c r="AH52" s="50"/>
      <c r="AI52" s="50"/>
      <c r="AJ52" s="50"/>
      <c r="AK52" s="50"/>
      <c r="AL52" s="50"/>
      <c r="AM52" s="50"/>
      <c r="AN52" s="50"/>
      <c r="AO52" s="50"/>
    </row>
    <row r="53" spans="1:41" s="9" customFormat="1" ht="24.95" customHeight="1" x14ac:dyDescent="0.2">
      <c r="A53" s="205" t="s">
        <v>27</v>
      </c>
      <c r="B53" s="205"/>
      <c r="C53" s="205"/>
      <c r="D53" s="206"/>
      <c r="E53" s="174" t="s">
        <v>300</v>
      </c>
      <c r="F53" s="175"/>
      <c r="G53" s="176"/>
      <c r="H53" s="111"/>
      <c r="I53" s="111"/>
      <c r="J53" s="111"/>
      <c r="K53" s="111"/>
      <c r="L53" s="111"/>
      <c r="M53" s="111"/>
      <c r="N53" s="11"/>
      <c r="O53" s="11"/>
      <c r="P53" s="11"/>
      <c r="Q53" s="11"/>
      <c r="R53" s="11"/>
      <c r="S53" s="11"/>
      <c r="T53" s="11"/>
      <c r="U53" s="11"/>
      <c r="V53" s="11"/>
      <c r="W53" s="11"/>
      <c r="X53" s="11"/>
      <c r="Y53" s="11"/>
      <c r="Z53" s="11"/>
      <c r="AA53" s="11"/>
      <c r="AB53" s="50"/>
      <c r="AC53" s="50"/>
      <c r="AD53" s="50"/>
      <c r="AE53" s="50"/>
      <c r="AF53" s="50"/>
      <c r="AG53" s="50"/>
      <c r="AH53" s="50"/>
      <c r="AI53" s="50"/>
      <c r="AJ53" s="50"/>
      <c r="AK53" s="50"/>
      <c r="AL53" s="50"/>
      <c r="AM53" s="50"/>
      <c r="AN53" s="50"/>
      <c r="AO53" s="50"/>
    </row>
    <row r="54" spans="1:41" s="18" customFormat="1" ht="24.95" customHeight="1" x14ac:dyDescent="0.2">
      <c r="A54" s="36" t="s">
        <v>301</v>
      </c>
      <c r="B54" s="207"/>
      <c r="C54" s="207"/>
      <c r="D54" s="35"/>
      <c r="E54" s="217"/>
      <c r="F54" s="218"/>
      <c r="G54" s="219"/>
      <c r="H54" s="111"/>
      <c r="I54" s="111"/>
      <c r="J54" s="111"/>
      <c r="K54" s="111"/>
      <c r="L54" s="111"/>
      <c r="M54" s="111"/>
      <c r="N54" s="11"/>
      <c r="O54" s="11"/>
      <c r="P54" s="11"/>
      <c r="Q54" s="11"/>
      <c r="R54" s="11"/>
      <c r="S54" s="11"/>
      <c r="T54" s="11"/>
      <c r="U54" s="11"/>
      <c r="V54" s="11"/>
      <c r="W54" s="11"/>
      <c r="X54" s="11"/>
      <c r="Y54" s="11"/>
      <c r="Z54" s="11"/>
      <c r="AA54" s="11"/>
      <c r="AB54" s="49"/>
      <c r="AC54" s="49"/>
      <c r="AD54" s="49"/>
      <c r="AE54" s="49"/>
      <c r="AF54" s="49"/>
      <c r="AG54" s="49"/>
      <c r="AH54" s="49"/>
      <c r="AI54" s="49"/>
      <c r="AJ54" s="49"/>
      <c r="AK54" s="49"/>
      <c r="AL54" s="49"/>
      <c r="AM54" s="49"/>
      <c r="AN54" s="49"/>
      <c r="AO54" s="49"/>
    </row>
    <row r="55" spans="1:41" s="18" customFormat="1" ht="24.95" customHeight="1" x14ac:dyDescent="0.2">
      <c r="A55" s="37" t="s">
        <v>302</v>
      </c>
      <c r="B55" s="214"/>
      <c r="C55" s="161"/>
      <c r="D55" s="19"/>
      <c r="E55" s="217"/>
      <c r="F55" s="218"/>
      <c r="G55" s="219"/>
      <c r="H55" s="111"/>
      <c r="I55" s="111"/>
      <c r="J55" s="111"/>
      <c r="K55" s="111"/>
      <c r="L55" s="111"/>
      <c r="M55" s="111"/>
      <c r="N55" s="11"/>
      <c r="O55" s="11"/>
      <c r="P55" s="11"/>
      <c r="Q55" s="11"/>
      <c r="R55" s="11"/>
      <c r="S55" s="11"/>
      <c r="T55" s="11"/>
      <c r="U55" s="11"/>
      <c r="V55" s="11"/>
      <c r="W55" s="11"/>
      <c r="X55" s="11"/>
      <c r="Y55" s="11"/>
      <c r="Z55" s="11"/>
      <c r="AA55" s="11"/>
      <c r="AB55" s="49"/>
      <c r="AC55" s="49"/>
      <c r="AD55" s="49"/>
      <c r="AE55" s="49"/>
      <c r="AF55" s="49"/>
      <c r="AG55" s="49"/>
      <c r="AH55" s="49"/>
      <c r="AI55" s="49"/>
      <c r="AJ55" s="49"/>
      <c r="AK55" s="49"/>
      <c r="AL55" s="49"/>
      <c r="AM55" s="49"/>
      <c r="AN55" s="49"/>
      <c r="AO55" s="49"/>
    </row>
    <row r="56" spans="1:41" s="21" customFormat="1" ht="24.95" customHeight="1" thickBot="1" x14ac:dyDescent="0.25">
      <c r="A56" s="29" t="s">
        <v>303</v>
      </c>
      <c r="B56" s="215"/>
      <c r="C56" s="215"/>
      <c r="D56" s="20"/>
      <c r="E56" s="217"/>
      <c r="F56" s="218"/>
      <c r="G56" s="219"/>
      <c r="H56" s="111"/>
      <c r="I56" s="111"/>
      <c r="J56" s="111"/>
      <c r="K56" s="111"/>
      <c r="L56" s="111"/>
      <c r="M56" s="111"/>
      <c r="N56" s="11"/>
      <c r="O56" s="11"/>
      <c r="P56" s="11"/>
      <c r="Q56" s="11"/>
      <c r="R56" s="11"/>
      <c r="S56" s="11"/>
      <c r="T56" s="11"/>
      <c r="U56" s="11"/>
      <c r="V56" s="11"/>
      <c r="W56" s="11"/>
      <c r="X56" s="11"/>
      <c r="Y56" s="11"/>
      <c r="Z56" s="11"/>
      <c r="AA56" s="11"/>
      <c r="AB56" s="47"/>
      <c r="AC56" s="47"/>
      <c r="AD56" s="47"/>
      <c r="AE56" s="47"/>
      <c r="AF56" s="47"/>
      <c r="AG56" s="47"/>
      <c r="AH56" s="132"/>
      <c r="AI56" s="132"/>
      <c r="AJ56" s="132"/>
      <c r="AK56" s="132"/>
      <c r="AL56" s="132"/>
      <c r="AM56" s="132"/>
      <c r="AN56" s="132"/>
      <c r="AO56" s="132"/>
    </row>
    <row r="57" spans="1:41" s="23" customFormat="1" ht="24.95" customHeight="1" x14ac:dyDescent="0.2">
      <c r="A57" s="191" t="s">
        <v>304</v>
      </c>
      <c r="B57" s="208"/>
      <c r="C57" s="209"/>
      <c r="D57" s="22"/>
      <c r="E57" s="217"/>
      <c r="F57" s="218"/>
      <c r="G57" s="219"/>
      <c r="H57" s="111"/>
      <c r="I57" s="111"/>
      <c r="J57" s="111"/>
      <c r="K57" s="111"/>
      <c r="L57" s="111"/>
      <c r="M57" s="111"/>
      <c r="N57" s="11"/>
      <c r="O57" s="11"/>
      <c r="P57" s="11"/>
      <c r="Q57" s="11"/>
      <c r="R57" s="11"/>
      <c r="S57" s="11"/>
      <c r="T57" s="11"/>
      <c r="U57" s="11"/>
      <c r="V57" s="11"/>
      <c r="W57" s="11"/>
      <c r="X57" s="11"/>
      <c r="Y57" s="11"/>
      <c r="Z57" s="11"/>
      <c r="AA57" s="11"/>
      <c r="AB57" s="47"/>
      <c r="AC57" s="47"/>
      <c r="AD57" s="47"/>
      <c r="AE57" s="47"/>
      <c r="AF57" s="47"/>
      <c r="AG57" s="47"/>
      <c r="AH57" s="133"/>
      <c r="AI57" s="133"/>
      <c r="AJ57" s="133"/>
      <c r="AK57" s="133"/>
      <c r="AL57" s="133"/>
      <c r="AM57" s="133"/>
      <c r="AN57" s="133"/>
      <c r="AO57" s="133"/>
    </row>
    <row r="58" spans="1:41" s="24" customFormat="1" ht="24.95" customHeight="1" x14ac:dyDescent="0.2">
      <c r="A58" s="191"/>
      <c r="B58" s="210"/>
      <c r="C58" s="211"/>
      <c r="D58" s="22"/>
      <c r="E58" s="217"/>
      <c r="F58" s="218"/>
      <c r="G58" s="219"/>
      <c r="H58" s="111"/>
      <c r="I58" s="111"/>
      <c r="J58" s="111"/>
      <c r="K58" s="111"/>
      <c r="L58" s="111"/>
      <c r="M58" s="111"/>
      <c r="N58" s="11"/>
      <c r="O58" s="11"/>
      <c r="P58" s="11"/>
      <c r="Q58" s="11"/>
      <c r="R58" s="11"/>
      <c r="S58" s="11"/>
      <c r="T58" s="11"/>
      <c r="U58" s="11"/>
      <c r="V58" s="11"/>
      <c r="W58" s="11"/>
      <c r="X58" s="11"/>
      <c r="Y58" s="11"/>
      <c r="Z58" s="11"/>
      <c r="AA58" s="11"/>
      <c r="AB58" s="51"/>
      <c r="AC58" s="51"/>
      <c r="AD58" s="51"/>
      <c r="AE58" s="51"/>
      <c r="AF58" s="51"/>
      <c r="AG58" s="51"/>
      <c r="AH58" s="51"/>
      <c r="AI58" s="51"/>
      <c r="AJ58" s="51"/>
      <c r="AK58" s="51"/>
      <c r="AL58" s="51"/>
      <c r="AM58" s="51"/>
      <c r="AN58" s="51"/>
      <c r="AO58" s="51"/>
    </row>
    <row r="59" spans="1:41" s="9" customFormat="1" ht="24.95" customHeight="1" x14ac:dyDescent="0.2">
      <c r="A59" s="191"/>
      <c r="B59" s="210"/>
      <c r="C59" s="211"/>
      <c r="D59" s="22"/>
      <c r="E59" s="217"/>
      <c r="F59" s="218"/>
      <c r="G59" s="219"/>
      <c r="H59" s="111"/>
      <c r="I59" s="111"/>
      <c r="J59" s="111"/>
      <c r="K59" s="111"/>
      <c r="L59" s="111"/>
      <c r="M59" s="111"/>
      <c r="N59" s="11"/>
      <c r="O59" s="11"/>
      <c r="P59" s="11"/>
      <c r="Q59" s="11"/>
      <c r="R59" s="11"/>
      <c r="S59" s="11"/>
      <c r="T59" s="11"/>
      <c r="U59" s="11"/>
      <c r="V59" s="11"/>
      <c r="W59" s="11"/>
      <c r="X59" s="11"/>
      <c r="Y59" s="11"/>
      <c r="Z59" s="11"/>
      <c r="AA59" s="11"/>
      <c r="AB59" s="50"/>
      <c r="AC59" s="50"/>
      <c r="AD59" s="50"/>
      <c r="AE59" s="50"/>
      <c r="AF59" s="50"/>
      <c r="AG59" s="50"/>
      <c r="AH59" s="50"/>
      <c r="AI59" s="50"/>
      <c r="AJ59" s="50"/>
      <c r="AK59" s="50"/>
      <c r="AL59" s="50"/>
      <c r="AM59" s="50"/>
      <c r="AN59" s="50"/>
      <c r="AO59" s="50"/>
    </row>
    <row r="60" spans="1:41" s="9" customFormat="1" ht="24.95" customHeight="1" thickBot="1" x14ac:dyDescent="0.25">
      <c r="A60" s="191"/>
      <c r="B60" s="212"/>
      <c r="C60" s="213"/>
      <c r="D60" s="22"/>
      <c r="E60" s="220"/>
      <c r="F60" s="221"/>
      <c r="G60" s="222"/>
      <c r="H60" s="111"/>
      <c r="I60" s="111"/>
      <c r="J60" s="111"/>
      <c r="K60" s="111"/>
      <c r="L60" s="111"/>
      <c r="M60" s="111"/>
      <c r="N60" s="11"/>
      <c r="O60" s="11"/>
      <c r="P60" s="11"/>
      <c r="Q60" s="11"/>
      <c r="R60" s="11"/>
      <c r="S60" s="11"/>
      <c r="T60" s="11"/>
      <c r="U60" s="11"/>
      <c r="V60" s="11"/>
      <c r="W60" s="11"/>
      <c r="X60" s="11"/>
      <c r="Y60" s="11"/>
      <c r="Z60" s="11"/>
      <c r="AA60" s="11"/>
      <c r="AB60" s="50"/>
      <c r="AC60" s="50"/>
      <c r="AD60" s="50"/>
      <c r="AE60" s="50"/>
      <c r="AF60" s="50"/>
      <c r="AG60" s="50"/>
      <c r="AH60" s="50"/>
      <c r="AI60" s="50"/>
      <c r="AJ60" s="50"/>
      <c r="AK60" s="50"/>
      <c r="AL60" s="50"/>
      <c r="AM60" s="50"/>
      <c r="AN60" s="50"/>
      <c r="AO60" s="50"/>
    </row>
    <row r="61" spans="1:41" s="9" customFormat="1" ht="24.95" customHeight="1" x14ac:dyDescent="0.2">
      <c r="A61" s="17"/>
      <c r="B61" s="17"/>
      <c r="C61" s="17"/>
      <c r="D61" s="17"/>
      <c r="E61" s="17"/>
      <c r="F61" s="17"/>
      <c r="G61" s="17"/>
      <c r="H61" s="111"/>
      <c r="I61" s="111"/>
      <c r="J61" s="111"/>
      <c r="K61" s="111"/>
      <c r="L61" s="111"/>
      <c r="M61" s="111"/>
      <c r="N61" s="11"/>
      <c r="O61" s="11"/>
      <c r="P61" s="11"/>
      <c r="Q61" s="11"/>
      <c r="R61" s="11"/>
      <c r="S61" s="11"/>
      <c r="T61" s="11"/>
      <c r="U61" s="11"/>
      <c r="V61" s="11"/>
      <c r="W61" s="11"/>
      <c r="X61" s="11"/>
      <c r="Y61" s="10"/>
      <c r="Z61" s="10"/>
      <c r="AA61" s="10"/>
      <c r="AB61" s="50"/>
    </row>
    <row r="62" spans="1:41" s="9" customFormat="1" ht="24.95" customHeight="1" x14ac:dyDescent="0.2">
      <c r="A62" s="17"/>
      <c r="B62" s="17"/>
      <c r="C62" s="17"/>
      <c r="D62" s="17"/>
      <c r="E62" s="17"/>
      <c r="F62" s="17"/>
      <c r="G62" s="17"/>
      <c r="H62" s="111"/>
      <c r="I62" s="111"/>
      <c r="J62" s="111"/>
      <c r="K62" s="111"/>
      <c r="L62" s="111"/>
      <c r="M62" s="111"/>
      <c r="N62" s="11"/>
      <c r="O62" s="11"/>
      <c r="P62" s="11"/>
      <c r="Q62" s="11"/>
      <c r="R62" s="11"/>
      <c r="S62" s="11"/>
      <c r="T62" s="11"/>
      <c r="U62" s="11"/>
      <c r="V62" s="11"/>
      <c r="W62" s="11"/>
      <c r="X62" s="11"/>
      <c r="Y62" s="10"/>
      <c r="Z62" s="10"/>
      <c r="AA62" s="10"/>
      <c r="AB62" s="50"/>
    </row>
    <row r="63" spans="1:41" s="66" customFormat="1" ht="24.95" customHeight="1" x14ac:dyDescent="0.2">
      <c r="A63" s="73"/>
      <c r="B63" s="73"/>
      <c r="C63" s="73"/>
      <c r="D63" s="73"/>
      <c r="E63" s="73"/>
      <c r="F63" s="73"/>
      <c r="G63" s="73"/>
      <c r="H63" s="114"/>
      <c r="I63" s="114"/>
      <c r="J63" s="114"/>
      <c r="K63" s="114"/>
      <c r="L63" s="114"/>
      <c r="M63" s="114"/>
      <c r="N63" s="115"/>
      <c r="O63" s="115"/>
      <c r="P63" s="115"/>
      <c r="Q63" s="115"/>
      <c r="R63" s="115"/>
      <c r="S63" s="115"/>
      <c r="T63" s="115"/>
      <c r="U63" s="115"/>
      <c r="V63" s="115"/>
      <c r="W63" s="115"/>
      <c r="X63" s="115"/>
      <c r="Y63" s="65"/>
      <c r="Z63" s="65"/>
      <c r="AA63" s="65"/>
    </row>
    <row r="64" spans="1:41" s="118" customFormat="1" ht="24.95" customHeight="1" x14ac:dyDescent="0.2">
      <c r="A64" s="117"/>
      <c r="B64" s="117"/>
      <c r="C64" s="117"/>
      <c r="D64" s="117"/>
      <c r="E64" s="117"/>
      <c r="F64" s="117"/>
      <c r="G64" s="117"/>
      <c r="H64" s="114"/>
      <c r="I64" s="114"/>
      <c r="J64" s="114"/>
      <c r="K64" s="114"/>
      <c r="L64" s="114"/>
      <c r="M64" s="114"/>
      <c r="N64" s="115"/>
      <c r="O64" s="115"/>
      <c r="P64" s="115"/>
      <c r="Q64" s="115"/>
      <c r="R64" s="115"/>
      <c r="S64" s="115"/>
      <c r="T64" s="115"/>
      <c r="U64" s="115"/>
      <c r="V64" s="115"/>
      <c r="W64" s="115"/>
      <c r="X64" s="115"/>
      <c r="Y64" s="115"/>
      <c r="Z64" s="115"/>
      <c r="AA64" s="115"/>
    </row>
    <row r="65" spans="1:27" s="118" customFormat="1" ht="24.95" customHeight="1" x14ac:dyDescent="0.25">
      <c r="A65" s="119"/>
      <c r="B65" s="119"/>
      <c r="C65" s="116"/>
      <c r="D65" s="116"/>
      <c r="E65" s="116"/>
      <c r="F65" s="116"/>
      <c r="G65" s="120"/>
      <c r="H65" s="114"/>
      <c r="I65" s="114"/>
      <c r="J65" s="114"/>
      <c r="K65" s="114"/>
      <c r="L65" s="114"/>
      <c r="M65" s="114"/>
      <c r="N65" s="115"/>
      <c r="O65" s="115"/>
      <c r="P65" s="115"/>
      <c r="Q65" s="115"/>
      <c r="R65" s="115"/>
      <c r="S65" s="115"/>
      <c r="T65" s="115"/>
      <c r="U65" s="115"/>
      <c r="V65" s="115"/>
      <c r="W65" s="115"/>
      <c r="X65" s="115"/>
      <c r="Y65" s="115"/>
      <c r="Z65" s="115"/>
      <c r="AA65" s="115"/>
    </row>
    <row r="66" spans="1:27" s="122" customFormat="1" ht="24.95" customHeight="1" x14ac:dyDescent="0.25">
      <c r="A66" s="119"/>
      <c r="B66" s="121"/>
      <c r="C66" s="116"/>
      <c r="D66" s="116"/>
      <c r="E66" s="116"/>
      <c r="F66" s="116"/>
      <c r="G66" s="120"/>
      <c r="H66" s="114"/>
      <c r="I66" s="114"/>
      <c r="J66" s="114"/>
      <c r="K66" s="114"/>
      <c r="L66" s="114"/>
      <c r="M66" s="114"/>
      <c r="N66" s="115"/>
      <c r="O66" s="115"/>
      <c r="P66" s="115"/>
      <c r="Q66" s="115"/>
      <c r="R66" s="115"/>
      <c r="S66" s="115"/>
      <c r="T66" s="115"/>
      <c r="U66" s="115"/>
      <c r="V66" s="115"/>
      <c r="W66" s="115"/>
      <c r="X66" s="115"/>
      <c r="Y66" s="115"/>
      <c r="Z66" s="115"/>
      <c r="AA66" s="115"/>
    </row>
    <row r="67" spans="1:27" s="122" customFormat="1" ht="24.95" customHeight="1" x14ac:dyDescent="0.25">
      <c r="A67" s="119"/>
      <c r="B67" s="121"/>
      <c r="C67" s="116"/>
      <c r="D67" s="116"/>
      <c r="E67" s="116"/>
      <c r="F67" s="116"/>
      <c r="G67" s="120"/>
      <c r="H67" s="114"/>
      <c r="I67" s="114"/>
      <c r="J67" s="114"/>
      <c r="K67" s="114"/>
      <c r="L67" s="114"/>
      <c r="M67" s="114"/>
      <c r="N67" s="115"/>
      <c r="O67" s="115"/>
      <c r="P67" s="115"/>
      <c r="Q67" s="115"/>
      <c r="R67" s="115"/>
      <c r="S67" s="115"/>
      <c r="T67" s="115"/>
      <c r="U67" s="115"/>
      <c r="V67" s="115"/>
      <c r="W67" s="115"/>
      <c r="X67" s="115"/>
      <c r="Y67" s="115"/>
      <c r="Z67" s="115"/>
      <c r="AA67" s="115"/>
    </row>
    <row r="68" spans="1:27" s="122" customFormat="1" ht="24.95" customHeight="1" x14ac:dyDescent="0.25">
      <c r="A68" s="119"/>
      <c r="B68" s="121"/>
      <c r="C68" s="116"/>
      <c r="D68" s="116"/>
      <c r="E68" s="116"/>
      <c r="F68" s="116"/>
      <c r="G68" s="120"/>
      <c r="H68" s="114"/>
      <c r="I68" s="114"/>
      <c r="J68" s="114"/>
      <c r="K68" s="114"/>
      <c r="L68" s="114"/>
      <c r="M68" s="114"/>
      <c r="N68" s="115"/>
      <c r="O68" s="115"/>
      <c r="P68" s="115"/>
      <c r="Q68" s="115"/>
      <c r="R68" s="115"/>
      <c r="S68" s="115"/>
      <c r="T68" s="115"/>
      <c r="U68" s="115"/>
      <c r="V68" s="115"/>
      <c r="W68" s="115"/>
      <c r="X68" s="115"/>
      <c r="Y68" s="115"/>
      <c r="Z68" s="115"/>
      <c r="AA68" s="115"/>
    </row>
    <row r="69" spans="1:27" s="122" customFormat="1" ht="24.95" customHeight="1" x14ac:dyDescent="0.25">
      <c r="A69" s="119"/>
      <c r="B69" s="121"/>
      <c r="C69" s="116"/>
      <c r="D69" s="116"/>
      <c r="E69" s="116"/>
      <c r="F69" s="116"/>
      <c r="G69" s="120"/>
      <c r="H69" s="114"/>
      <c r="I69" s="114"/>
      <c r="J69" s="114"/>
      <c r="K69" s="114"/>
      <c r="L69" s="114"/>
      <c r="M69" s="114"/>
      <c r="N69" s="115"/>
      <c r="O69" s="115"/>
      <c r="P69" s="115"/>
      <c r="Q69" s="115"/>
      <c r="R69" s="115"/>
      <c r="S69" s="115"/>
      <c r="T69" s="115"/>
      <c r="U69" s="115"/>
      <c r="V69" s="115"/>
      <c r="W69" s="115"/>
      <c r="X69" s="115"/>
      <c r="Y69" s="115"/>
      <c r="Z69" s="115"/>
      <c r="AA69" s="115"/>
    </row>
    <row r="70" spans="1:27" s="115" customFormat="1" ht="24.95" customHeight="1" x14ac:dyDescent="0.25">
      <c r="A70" s="119"/>
      <c r="B70" s="121"/>
      <c r="C70" s="116"/>
      <c r="D70" s="116"/>
      <c r="E70" s="116"/>
      <c r="F70" s="116"/>
      <c r="G70" s="120"/>
      <c r="H70" s="114"/>
      <c r="I70" s="114"/>
      <c r="J70" s="114"/>
      <c r="K70" s="114"/>
      <c r="L70" s="114"/>
      <c r="M70" s="114"/>
    </row>
    <row r="71" spans="1:27" s="122" customFormat="1" ht="24.95" customHeight="1" x14ac:dyDescent="0.25">
      <c r="A71" s="119"/>
      <c r="B71" s="121"/>
      <c r="C71" s="116"/>
      <c r="D71" s="116"/>
      <c r="E71" s="116"/>
      <c r="F71" s="116"/>
      <c r="G71" s="120"/>
      <c r="H71" s="114"/>
      <c r="I71" s="114"/>
      <c r="J71" s="114"/>
      <c r="K71" s="114"/>
      <c r="L71" s="114"/>
      <c r="M71" s="114"/>
      <c r="N71" s="115"/>
      <c r="O71" s="115"/>
      <c r="P71" s="115"/>
      <c r="Q71" s="115"/>
      <c r="R71" s="115"/>
      <c r="S71" s="115"/>
      <c r="T71" s="115"/>
      <c r="U71" s="115"/>
      <c r="V71" s="115"/>
      <c r="W71" s="115"/>
      <c r="X71" s="115"/>
      <c r="Y71" s="115"/>
      <c r="Z71" s="115"/>
      <c r="AA71" s="115"/>
    </row>
    <row r="72" spans="1:27" s="122" customFormat="1" ht="24.95" customHeight="1" x14ac:dyDescent="0.25">
      <c r="A72" s="119"/>
      <c r="B72" s="121"/>
      <c r="C72" s="116"/>
      <c r="D72" s="116"/>
      <c r="E72" s="116"/>
      <c r="F72" s="116"/>
      <c r="G72" s="120"/>
      <c r="H72" s="114"/>
      <c r="I72" s="114"/>
      <c r="J72" s="114"/>
      <c r="K72" s="114"/>
      <c r="L72" s="114"/>
      <c r="M72" s="114"/>
      <c r="N72" s="115"/>
      <c r="O72" s="115"/>
      <c r="P72" s="115"/>
      <c r="Q72" s="115"/>
      <c r="R72" s="115"/>
      <c r="S72" s="115"/>
      <c r="T72" s="115"/>
      <c r="U72" s="115"/>
      <c r="V72" s="115"/>
      <c r="W72" s="115"/>
      <c r="X72" s="115"/>
      <c r="Y72" s="115"/>
      <c r="Z72" s="115"/>
      <c r="AA72" s="115"/>
    </row>
    <row r="73" spans="1:27" s="122" customFormat="1" ht="24.95" customHeight="1" x14ac:dyDescent="0.25">
      <c r="A73" s="119"/>
      <c r="B73" s="121"/>
      <c r="C73" s="116"/>
      <c r="D73" s="116"/>
      <c r="E73" s="116"/>
      <c r="F73" s="116"/>
      <c r="G73" s="120"/>
      <c r="H73" s="114"/>
      <c r="I73" s="114"/>
      <c r="J73" s="114"/>
      <c r="K73" s="114"/>
      <c r="L73" s="114"/>
      <c r="M73" s="114"/>
      <c r="N73" s="115"/>
      <c r="O73" s="115"/>
      <c r="P73" s="115"/>
      <c r="Q73" s="115"/>
      <c r="R73" s="115"/>
      <c r="S73" s="115"/>
      <c r="T73" s="115"/>
      <c r="U73" s="115"/>
      <c r="V73" s="115"/>
      <c r="W73" s="115"/>
      <c r="X73" s="115"/>
      <c r="Y73" s="115"/>
      <c r="Z73" s="115"/>
      <c r="AA73" s="115"/>
    </row>
    <row r="74" spans="1:27" s="123" customFormat="1" ht="24.95" customHeight="1" x14ac:dyDescent="0.25">
      <c r="A74" s="119"/>
      <c r="B74" s="121"/>
      <c r="C74" s="116"/>
      <c r="D74" s="116"/>
      <c r="E74" s="116"/>
      <c r="F74" s="116"/>
      <c r="G74" s="120"/>
      <c r="H74" s="114"/>
      <c r="I74" s="114"/>
      <c r="J74" s="114"/>
      <c r="K74" s="114"/>
      <c r="L74" s="114"/>
      <c r="M74" s="114"/>
      <c r="N74" s="116"/>
      <c r="O74" s="116"/>
      <c r="P74" s="116"/>
      <c r="Q74" s="116"/>
      <c r="R74" s="116"/>
      <c r="S74" s="116"/>
      <c r="T74" s="116"/>
      <c r="U74" s="116"/>
      <c r="V74" s="116"/>
      <c r="W74" s="116"/>
      <c r="X74" s="116"/>
      <c r="Y74" s="116"/>
      <c r="Z74" s="116"/>
      <c r="AA74" s="116"/>
    </row>
    <row r="75" spans="1:27" s="123" customFormat="1" ht="24.95" customHeight="1" x14ac:dyDescent="0.25">
      <c r="A75" s="119"/>
      <c r="B75" s="121"/>
      <c r="C75" s="116"/>
      <c r="D75" s="116"/>
      <c r="E75" s="116"/>
      <c r="F75" s="116"/>
      <c r="G75" s="120"/>
      <c r="H75" s="114"/>
      <c r="I75" s="114"/>
      <c r="J75" s="114"/>
      <c r="K75" s="114"/>
      <c r="L75" s="114"/>
      <c r="M75" s="114"/>
      <c r="N75" s="116"/>
      <c r="O75" s="116"/>
      <c r="P75" s="116"/>
      <c r="Q75" s="116"/>
      <c r="R75" s="116"/>
      <c r="S75" s="116"/>
      <c r="T75" s="116"/>
      <c r="U75" s="116"/>
      <c r="V75" s="116"/>
      <c r="W75" s="116"/>
      <c r="X75" s="116"/>
      <c r="Y75" s="116"/>
      <c r="Z75" s="116"/>
      <c r="AA75" s="116"/>
    </row>
    <row r="76" spans="1:27" s="123" customFormat="1" ht="24.95" customHeight="1" x14ac:dyDescent="0.25">
      <c r="A76" s="119"/>
      <c r="B76" s="121"/>
      <c r="C76" s="116"/>
      <c r="D76" s="116"/>
      <c r="E76" s="116"/>
      <c r="F76" s="116"/>
      <c r="G76" s="120"/>
      <c r="H76" s="114"/>
      <c r="I76" s="114"/>
      <c r="J76" s="114"/>
      <c r="K76" s="114"/>
      <c r="L76" s="114"/>
      <c r="M76" s="114"/>
      <c r="N76" s="116"/>
      <c r="O76" s="116"/>
      <c r="P76" s="116"/>
      <c r="Q76" s="116"/>
      <c r="R76" s="116"/>
      <c r="S76" s="116"/>
      <c r="T76" s="116"/>
      <c r="U76" s="116"/>
      <c r="V76" s="116"/>
      <c r="W76" s="116"/>
      <c r="X76" s="116"/>
      <c r="Y76" s="116"/>
      <c r="Z76" s="116"/>
      <c r="AA76" s="116"/>
    </row>
    <row r="77" spans="1:27" s="123" customFormat="1" ht="24.95" customHeight="1" x14ac:dyDescent="0.25">
      <c r="A77" s="119"/>
      <c r="B77" s="121"/>
      <c r="C77" s="116"/>
      <c r="D77" s="116"/>
      <c r="E77" s="116"/>
      <c r="F77" s="116"/>
      <c r="G77" s="120"/>
      <c r="H77" s="114"/>
      <c r="I77" s="114"/>
      <c r="J77" s="114"/>
      <c r="K77" s="114"/>
      <c r="L77" s="114"/>
      <c r="M77" s="114"/>
      <c r="N77" s="116"/>
      <c r="O77" s="116"/>
      <c r="P77" s="116"/>
      <c r="Q77" s="116"/>
      <c r="R77" s="116"/>
      <c r="S77" s="116"/>
      <c r="T77" s="116"/>
      <c r="U77" s="116"/>
      <c r="V77" s="116"/>
      <c r="W77" s="116"/>
      <c r="X77" s="116"/>
      <c r="Y77" s="116"/>
      <c r="Z77" s="116"/>
      <c r="AA77" s="116"/>
    </row>
    <row r="78" spans="1:27" s="123" customFormat="1" ht="24.95" customHeight="1" x14ac:dyDescent="0.25">
      <c r="A78" s="124"/>
      <c r="B78" s="119"/>
      <c r="C78" s="116"/>
      <c r="D78" s="116"/>
      <c r="E78" s="116"/>
      <c r="F78" s="116"/>
      <c r="G78" s="120"/>
      <c r="H78" s="114"/>
      <c r="I78" s="114"/>
      <c r="J78" s="114"/>
      <c r="K78" s="114"/>
      <c r="L78" s="114"/>
      <c r="M78" s="114"/>
      <c r="N78" s="116"/>
      <c r="O78" s="116"/>
      <c r="P78" s="116"/>
      <c r="Q78" s="116"/>
      <c r="R78" s="116"/>
      <c r="S78" s="116"/>
      <c r="T78" s="116"/>
      <c r="U78" s="116"/>
      <c r="V78" s="116"/>
      <c r="W78" s="116"/>
      <c r="X78" s="116"/>
      <c r="Y78" s="116"/>
      <c r="Z78" s="116"/>
      <c r="AA78" s="116"/>
    </row>
    <row r="79" spans="1:27" s="123" customFormat="1" ht="24.95" customHeight="1" x14ac:dyDescent="0.25">
      <c r="A79" s="119"/>
      <c r="B79" s="119"/>
      <c r="C79" s="116"/>
      <c r="D79" s="116"/>
      <c r="E79" s="116"/>
      <c r="F79" s="116"/>
      <c r="G79" s="120"/>
      <c r="H79" s="114"/>
      <c r="I79" s="114"/>
      <c r="J79" s="114"/>
      <c r="K79" s="114"/>
      <c r="L79" s="114"/>
      <c r="M79" s="114"/>
      <c r="N79" s="116"/>
      <c r="O79" s="116"/>
      <c r="P79" s="116"/>
      <c r="Q79" s="116"/>
      <c r="R79" s="116"/>
      <c r="S79" s="116"/>
      <c r="T79" s="116"/>
      <c r="U79" s="116"/>
      <c r="V79" s="116"/>
      <c r="W79" s="116"/>
      <c r="X79" s="116"/>
      <c r="Y79" s="116"/>
      <c r="Z79" s="116"/>
      <c r="AA79" s="116"/>
    </row>
    <row r="80" spans="1:27" s="123" customFormat="1" ht="24.95" customHeight="1" x14ac:dyDescent="0.25">
      <c r="A80" s="119"/>
      <c r="B80" s="119"/>
      <c r="C80" s="116"/>
      <c r="D80" s="116"/>
      <c r="E80" s="116"/>
      <c r="F80" s="116"/>
      <c r="G80" s="120"/>
      <c r="H80" s="114"/>
      <c r="I80" s="114"/>
      <c r="J80" s="114"/>
      <c r="K80" s="114"/>
      <c r="L80" s="114"/>
      <c r="M80" s="114"/>
      <c r="N80" s="116"/>
      <c r="O80" s="116"/>
      <c r="P80" s="116"/>
      <c r="Q80" s="116"/>
      <c r="R80" s="116"/>
      <c r="S80" s="116"/>
      <c r="T80" s="116"/>
      <c r="U80" s="116"/>
      <c r="V80" s="116"/>
      <c r="W80" s="116"/>
      <c r="X80" s="116"/>
      <c r="Y80" s="116"/>
      <c r="Z80" s="116"/>
      <c r="AA80" s="116"/>
    </row>
    <row r="81" spans="1:27" s="123" customFormat="1" ht="24.95" customHeight="1" x14ac:dyDescent="0.25">
      <c r="A81" s="125"/>
      <c r="B81" s="116"/>
      <c r="C81" s="116"/>
      <c r="D81" s="116"/>
      <c r="E81" s="116"/>
      <c r="F81" s="116"/>
      <c r="G81" s="120"/>
      <c r="H81" s="114"/>
      <c r="I81" s="114"/>
      <c r="J81" s="114"/>
      <c r="K81" s="114"/>
      <c r="L81" s="114"/>
      <c r="M81" s="114"/>
      <c r="N81" s="116"/>
      <c r="O81" s="116"/>
      <c r="P81" s="116"/>
      <c r="Q81" s="116"/>
      <c r="R81" s="116"/>
      <c r="S81" s="116"/>
      <c r="T81" s="116"/>
      <c r="U81" s="116"/>
      <c r="V81" s="116"/>
      <c r="W81" s="116"/>
      <c r="X81" s="116"/>
      <c r="Y81" s="116"/>
      <c r="Z81" s="116"/>
      <c r="AA81" s="116"/>
    </row>
    <row r="82" spans="1:27" s="123" customFormat="1" ht="24.95" customHeight="1" x14ac:dyDescent="0.25">
      <c r="A82" s="125"/>
      <c r="B82" s="116"/>
      <c r="C82" s="116"/>
      <c r="D82" s="116"/>
      <c r="E82" s="116"/>
      <c r="F82" s="116"/>
      <c r="G82" s="120"/>
      <c r="H82" s="114"/>
      <c r="I82" s="114"/>
      <c r="J82" s="114"/>
      <c r="K82" s="114"/>
      <c r="L82" s="114"/>
      <c r="M82" s="114"/>
      <c r="N82" s="116"/>
      <c r="O82" s="116"/>
      <c r="P82" s="116"/>
      <c r="Q82" s="116"/>
      <c r="R82" s="116"/>
      <c r="S82" s="116"/>
      <c r="T82" s="116"/>
      <c r="U82" s="116"/>
      <c r="V82" s="116"/>
      <c r="W82" s="116"/>
      <c r="X82" s="116"/>
      <c r="Y82" s="116"/>
      <c r="Z82" s="116"/>
      <c r="AA82" s="116"/>
    </row>
    <row r="83" spans="1:27" s="123" customFormat="1" ht="24.95" customHeight="1" x14ac:dyDescent="0.25">
      <c r="A83" s="125"/>
      <c r="B83" s="116"/>
      <c r="C83" s="116"/>
      <c r="D83" s="116"/>
      <c r="E83" s="116"/>
      <c r="F83" s="116"/>
      <c r="G83" s="120"/>
      <c r="H83" s="114"/>
      <c r="I83" s="114"/>
      <c r="J83" s="114"/>
      <c r="K83" s="114"/>
      <c r="L83" s="114"/>
      <c r="M83" s="114"/>
      <c r="N83" s="116"/>
      <c r="O83" s="116"/>
      <c r="P83" s="116"/>
      <c r="Q83" s="116"/>
      <c r="R83" s="116"/>
      <c r="S83" s="116"/>
      <c r="T83" s="116"/>
      <c r="U83" s="116"/>
      <c r="V83" s="116"/>
      <c r="W83" s="116"/>
      <c r="X83" s="116"/>
      <c r="Y83" s="116"/>
      <c r="Z83" s="116"/>
      <c r="AA83" s="116"/>
    </row>
    <row r="84" spans="1:27" s="123" customFormat="1" ht="24.95" customHeight="1" x14ac:dyDescent="0.25">
      <c r="A84" s="125"/>
      <c r="B84" s="116"/>
      <c r="C84" s="116"/>
      <c r="D84" s="116"/>
      <c r="E84" s="116"/>
      <c r="F84" s="116"/>
      <c r="G84" s="120"/>
      <c r="H84" s="114"/>
      <c r="I84" s="114"/>
      <c r="J84" s="114"/>
      <c r="K84" s="114"/>
      <c r="L84" s="114"/>
      <c r="M84" s="114"/>
      <c r="N84" s="116"/>
      <c r="O84" s="116"/>
      <c r="P84" s="116"/>
      <c r="Q84" s="116"/>
      <c r="R84" s="116"/>
      <c r="S84" s="116"/>
      <c r="T84" s="116"/>
      <c r="U84" s="116"/>
      <c r="V84" s="116"/>
      <c r="W84" s="116"/>
      <c r="X84" s="116"/>
      <c r="Y84" s="116"/>
      <c r="Z84" s="116"/>
      <c r="AA84" s="116"/>
    </row>
    <row r="85" spans="1:27" s="123" customFormat="1" ht="24.95" customHeight="1" x14ac:dyDescent="0.25">
      <c r="A85" s="125"/>
      <c r="B85" s="116"/>
      <c r="C85" s="116"/>
      <c r="D85" s="116"/>
      <c r="E85" s="116"/>
      <c r="F85" s="116"/>
      <c r="G85" s="120"/>
      <c r="H85" s="114"/>
      <c r="I85" s="114"/>
      <c r="J85" s="114"/>
      <c r="K85" s="114"/>
      <c r="L85" s="114"/>
      <c r="M85" s="114"/>
      <c r="N85" s="116"/>
      <c r="O85" s="116"/>
      <c r="P85" s="116"/>
      <c r="Q85" s="116"/>
      <c r="R85" s="116"/>
      <c r="S85" s="116"/>
      <c r="T85" s="116"/>
      <c r="U85" s="116"/>
      <c r="V85" s="116"/>
      <c r="W85" s="116"/>
      <c r="X85" s="116"/>
      <c r="Y85" s="116"/>
      <c r="Z85" s="116"/>
      <c r="AA85" s="116"/>
    </row>
    <row r="86" spans="1:27" s="123" customFormat="1" ht="24.95" customHeight="1" x14ac:dyDescent="0.25">
      <c r="A86" s="125"/>
      <c r="B86" s="116"/>
      <c r="C86" s="116"/>
      <c r="D86" s="116"/>
      <c r="E86" s="116"/>
      <c r="F86" s="116"/>
      <c r="G86" s="120"/>
      <c r="H86" s="114"/>
      <c r="I86" s="114"/>
      <c r="J86" s="114"/>
      <c r="K86" s="114"/>
      <c r="L86" s="114"/>
      <c r="M86" s="114"/>
      <c r="N86" s="116"/>
      <c r="O86" s="116"/>
      <c r="P86" s="116"/>
      <c r="Q86" s="116"/>
      <c r="R86" s="116"/>
      <c r="S86" s="116"/>
      <c r="T86" s="116"/>
      <c r="U86" s="116"/>
      <c r="V86" s="116"/>
      <c r="W86" s="116"/>
      <c r="X86" s="116"/>
      <c r="Y86" s="116"/>
      <c r="Z86" s="116"/>
      <c r="AA86" s="116"/>
    </row>
    <row r="87" spans="1:27" s="123" customFormat="1" ht="24.95" customHeight="1" x14ac:dyDescent="0.25">
      <c r="A87" s="125"/>
      <c r="B87" s="116"/>
      <c r="C87" s="116"/>
      <c r="D87" s="116"/>
      <c r="E87" s="116"/>
      <c r="F87" s="116"/>
      <c r="G87" s="120"/>
      <c r="H87" s="114"/>
      <c r="I87" s="114"/>
      <c r="J87" s="114"/>
      <c r="K87" s="114"/>
      <c r="L87" s="114"/>
      <c r="M87" s="114"/>
      <c r="N87" s="116"/>
      <c r="O87" s="116"/>
      <c r="P87" s="116"/>
      <c r="Q87" s="116"/>
      <c r="R87" s="116"/>
      <c r="S87" s="116"/>
      <c r="T87" s="116"/>
      <c r="U87" s="116"/>
      <c r="V87" s="116"/>
      <c r="W87" s="116"/>
      <c r="X87" s="116"/>
      <c r="Y87" s="116"/>
      <c r="Z87" s="116"/>
      <c r="AA87" s="116"/>
    </row>
    <row r="88" spans="1:27" s="123" customFormat="1" ht="24.95" customHeight="1" x14ac:dyDescent="0.25">
      <c r="A88" s="125"/>
      <c r="B88" s="116"/>
      <c r="C88" s="116"/>
      <c r="D88" s="116"/>
      <c r="E88" s="116"/>
      <c r="F88" s="116"/>
      <c r="G88" s="120"/>
      <c r="H88" s="114"/>
      <c r="I88" s="114"/>
      <c r="J88" s="114"/>
      <c r="K88" s="114"/>
      <c r="L88" s="114"/>
      <c r="M88" s="114"/>
      <c r="N88" s="116"/>
      <c r="O88" s="116"/>
      <c r="P88" s="116"/>
      <c r="Q88" s="116"/>
      <c r="R88" s="116"/>
      <c r="S88" s="116"/>
      <c r="T88" s="116"/>
      <c r="U88" s="116"/>
      <c r="V88" s="116"/>
      <c r="W88" s="116"/>
      <c r="X88" s="116"/>
      <c r="Y88" s="116"/>
      <c r="Z88" s="116"/>
      <c r="AA88" s="116"/>
    </row>
    <row r="89" spans="1:27" s="123" customFormat="1" ht="24.95" customHeight="1" x14ac:dyDescent="0.25">
      <c r="A89" s="125"/>
      <c r="B89" s="116"/>
      <c r="C89" s="116"/>
      <c r="D89" s="116"/>
      <c r="E89" s="116"/>
      <c r="F89" s="116"/>
      <c r="G89" s="120"/>
      <c r="H89" s="114"/>
      <c r="I89" s="114"/>
      <c r="J89" s="114"/>
      <c r="K89" s="114"/>
      <c r="L89" s="114"/>
      <c r="M89" s="114"/>
      <c r="N89" s="116"/>
      <c r="O89" s="116"/>
      <c r="P89" s="116"/>
      <c r="Q89" s="116"/>
      <c r="R89" s="116"/>
      <c r="S89" s="116"/>
      <c r="T89" s="116"/>
      <c r="U89" s="116"/>
      <c r="V89" s="116"/>
      <c r="W89" s="116"/>
      <c r="X89" s="116"/>
      <c r="Y89" s="116"/>
      <c r="Z89" s="116"/>
      <c r="AA89" s="116"/>
    </row>
    <row r="90" spans="1:27" s="123" customFormat="1" ht="24.95" customHeight="1" x14ac:dyDescent="0.25">
      <c r="A90" s="125"/>
      <c r="B90" s="116"/>
      <c r="C90" s="116"/>
      <c r="D90" s="116"/>
      <c r="E90" s="116"/>
      <c r="F90" s="116"/>
      <c r="G90" s="120"/>
      <c r="H90" s="114"/>
      <c r="I90" s="114"/>
      <c r="J90" s="114"/>
      <c r="K90" s="114"/>
      <c r="L90" s="114"/>
      <c r="M90" s="114"/>
      <c r="N90" s="116"/>
      <c r="O90" s="116"/>
      <c r="P90" s="116"/>
      <c r="Q90" s="116"/>
      <c r="R90" s="116"/>
      <c r="S90" s="116"/>
      <c r="T90" s="116"/>
      <c r="U90" s="116"/>
      <c r="V90" s="116"/>
      <c r="W90" s="116"/>
      <c r="X90" s="116"/>
      <c r="Y90" s="116"/>
      <c r="Z90" s="116"/>
      <c r="AA90" s="116"/>
    </row>
    <row r="91" spans="1:27" s="123" customFormat="1" ht="24.95" customHeight="1" x14ac:dyDescent="0.25">
      <c r="A91" s="125"/>
      <c r="B91" s="116"/>
      <c r="C91" s="116"/>
      <c r="D91" s="116"/>
      <c r="E91" s="116"/>
      <c r="F91" s="116"/>
      <c r="G91" s="120"/>
      <c r="H91" s="114"/>
      <c r="I91" s="114"/>
      <c r="J91" s="114"/>
      <c r="K91" s="114"/>
      <c r="L91" s="114"/>
      <c r="M91" s="114"/>
      <c r="N91" s="116"/>
      <c r="O91" s="116"/>
      <c r="P91" s="116"/>
      <c r="Q91" s="116"/>
      <c r="R91" s="116"/>
      <c r="S91" s="116"/>
      <c r="T91" s="116"/>
      <c r="U91" s="116"/>
      <c r="V91" s="116"/>
      <c r="W91" s="116"/>
      <c r="X91" s="116"/>
      <c r="Y91" s="116"/>
      <c r="Z91" s="116"/>
      <c r="AA91" s="116"/>
    </row>
    <row r="92" spans="1:27" s="123" customFormat="1" ht="24.95" customHeight="1" x14ac:dyDescent="0.25">
      <c r="A92" s="125"/>
      <c r="B92" s="116"/>
      <c r="C92" s="116"/>
      <c r="D92" s="116"/>
      <c r="E92" s="116"/>
      <c r="F92" s="116"/>
      <c r="G92" s="120"/>
      <c r="H92" s="114"/>
      <c r="I92" s="114"/>
      <c r="J92" s="114"/>
      <c r="K92" s="114"/>
      <c r="L92" s="114"/>
      <c r="M92" s="114"/>
      <c r="N92" s="116"/>
      <c r="O92" s="116"/>
      <c r="P92" s="116"/>
      <c r="Q92" s="116"/>
      <c r="R92" s="116"/>
      <c r="S92" s="116"/>
      <c r="T92" s="116"/>
      <c r="U92" s="116"/>
      <c r="V92" s="116"/>
      <c r="W92" s="116"/>
      <c r="X92" s="116"/>
      <c r="Y92" s="116"/>
      <c r="Z92" s="116"/>
      <c r="AA92" s="116"/>
    </row>
    <row r="93" spans="1:27" s="123" customFormat="1" ht="24.95" customHeight="1" x14ac:dyDescent="0.25">
      <c r="A93" s="125"/>
      <c r="B93" s="116"/>
      <c r="C93" s="116"/>
      <c r="D93" s="116"/>
      <c r="E93" s="116"/>
      <c r="F93" s="116"/>
      <c r="G93" s="120"/>
      <c r="H93" s="114"/>
      <c r="I93" s="114"/>
      <c r="J93" s="114"/>
      <c r="K93" s="114"/>
      <c r="L93" s="114"/>
      <c r="M93" s="114"/>
      <c r="N93" s="116"/>
      <c r="O93" s="116"/>
      <c r="P93" s="116"/>
      <c r="Q93" s="116"/>
      <c r="R93" s="116"/>
      <c r="S93" s="116"/>
      <c r="T93" s="116"/>
      <c r="U93" s="116"/>
      <c r="V93" s="116"/>
      <c r="W93" s="116"/>
      <c r="X93" s="116"/>
      <c r="Y93" s="116"/>
      <c r="Z93" s="116"/>
      <c r="AA93" s="116"/>
    </row>
    <row r="94" spans="1:27" s="123" customFormat="1" ht="24.95" customHeight="1" x14ac:dyDescent="0.25">
      <c r="A94" s="125"/>
      <c r="B94" s="116"/>
      <c r="C94" s="116"/>
      <c r="D94" s="116"/>
      <c r="E94" s="116"/>
      <c r="F94" s="116"/>
      <c r="G94" s="120"/>
      <c r="H94" s="114"/>
      <c r="I94" s="114"/>
      <c r="J94" s="114"/>
      <c r="K94" s="114"/>
      <c r="L94" s="114"/>
      <c r="M94" s="114"/>
      <c r="N94" s="116"/>
      <c r="O94" s="116"/>
      <c r="P94" s="116"/>
      <c r="Q94" s="116"/>
      <c r="R94" s="116"/>
      <c r="S94" s="116"/>
      <c r="T94" s="116"/>
      <c r="U94" s="116"/>
      <c r="V94" s="116"/>
      <c r="W94" s="116"/>
      <c r="X94" s="116"/>
      <c r="Y94" s="116"/>
      <c r="Z94" s="116"/>
      <c r="AA94" s="116"/>
    </row>
    <row r="95" spans="1:27" s="123" customFormat="1" ht="24.95" customHeight="1" x14ac:dyDescent="0.25">
      <c r="A95" s="125"/>
      <c r="B95" s="116"/>
      <c r="C95" s="116"/>
      <c r="D95" s="116"/>
      <c r="E95" s="116"/>
      <c r="F95" s="116"/>
      <c r="G95" s="120"/>
      <c r="H95" s="114"/>
      <c r="I95" s="114"/>
      <c r="J95" s="114"/>
      <c r="K95" s="114"/>
      <c r="L95" s="114"/>
      <c r="M95" s="114"/>
      <c r="N95" s="116"/>
      <c r="O95" s="116"/>
      <c r="P95" s="116"/>
      <c r="Q95" s="116"/>
      <c r="R95" s="116"/>
      <c r="S95" s="116"/>
      <c r="T95" s="116"/>
      <c r="U95" s="116"/>
      <c r="V95" s="116"/>
      <c r="W95" s="116"/>
      <c r="X95" s="116"/>
      <c r="Y95" s="116"/>
      <c r="Z95" s="116"/>
      <c r="AA95" s="116"/>
    </row>
    <row r="96" spans="1:27" s="123" customFormat="1" ht="20.100000000000001" customHeight="1" x14ac:dyDescent="0.25">
      <c r="A96" s="116"/>
      <c r="B96" s="116"/>
      <c r="C96" s="116"/>
      <c r="D96" s="116"/>
      <c r="E96" s="116"/>
      <c r="F96" s="116"/>
      <c r="G96" s="120"/>
      <c r="H96" s="114"/>
      <c r="I96" s="114"/>
      <c r="J96" s="114"/>
      <c r="K96" s="114"/>
      <c r="L96" s="114"/>
      <c r="M96" s="114"/>
      <c r="N96" s="116"/>
      <c r="O96" s="116"/>
      <c r="P96" s="116"/>
      <c r="Q96" s="116"/>
      <c r="R96" s="116"/>
      <c r="S96" s="116"/>
      <c r="T96" s="116"/>
      <c r="U96" s="116"/>
      <c r="V96" s="116"/>
      <c r="W96" s="116"/>
      <c r="X96" s="116"/>
      <c r="Y96" s="116"/>
      <c r="Z96" s="116"/>
      <c r="AA96" s="116"/>
    </row>
    <row r="97" spans="1:27" s="123" customFormat="1" ht="20.100000000000001" customHeight="1" x14ac:dyDescent="0.25">
      <c r="A97" s="115"/>
      <c r="B97" s="115"/>
      <c r="C97" s="115"/>
      <c r="D97" s="115"/>
      <c r="E97" s="115"/>
      <c r="F97" s="115"/>
      <c r="G97" s="126"/>
      <c r="H97" s="114"/>
      <c r="I97" s="114"/>
      <c r="J97" s="114"/>
      <c r="K97" s="114"/>
      <c r="L97" s="114"/>
      <c r="M97" s="114"/>
      <c r="N97" s="116"/>
      <c r="O97" s="116"/>
      <c r="P97" s="116"/>
      <c r="Q97" s="116"/>
      <c r="R97" s="116"/>
      <c r="S97" s="116"/>
      <c r="T97" s="116"/>
      <c r="U97" s="116"/>
      <c r="V97" s="116"/>
      <c r="W97" s="116"/>
      <c r="X97" s="116"/>
      <c r="Y97" s="116"/>
      <c r="Z97" s="116"/>
      <c r="AA97" s="116"/>
    </row>
    <row r="98" spans="1:27" s="123" customFormat="1" ht="20.100000000000001" customHeight="1" x14ac:dyDescent="0.25">
      <c r="A98" s="115"/>
      <c r="B98" s="115"/>
      <c r="C98" s="115"/>
      <c r="D98" s="115"/>
      <c r="E98" s="115"/>
      <c r="F98" s="115"/>
      <c r="G98" s="126"/>
      <c r="H98" s="114"/>
      <c r="I98" s="114"/>
      <c r="J98" s="114"/>
      <c r="K98" s="114"/>
      <c r="L98" s="114"/>
      <c r="M98" s="114"/>
      <c r="N98" s="116"/>
      <c r="O98" s="116"/>
      <c r="P98" s="116"/>
      <c r="Q98" s="116"/>
      <c r="R98" s="116"/>
      <c r="S98" s="116"/>
      <c r="T98" s="116"/>
      <c r="U98" s="116"/>
      <c r="V98" s="116"/>
      <c r="W98" s="116"/>
      <c r="X98" s="116"/>
      <c r="Y98" s="116"/>
      <c r="Z98" s="116"/>
      <c r="AA98" s="116"/>
    </row>
    <row r="99" spans="1:27" s="123" customFormat="1" ht="20.100000000000001" customHeight="1" x14ac:dyDescent="0.25">
      <c r="A99" s="115"/>
      <c r="B99" s="115"/>
      <c r="C99" s="115"/>
      <c r="D99" s="115"/>
      <c r="E99" s="115"/>
      <c r="F99" s="115"/>
      <c r="G99" s="126"/>
      <c r="H99" s="114"/>
      <c r="I99" s="114"/>
      <c r="J99" s="114"/>
      <c r="K99" s="114"/>
      <c r="L99" s="114"/>
      <c r="M99" s="114"/>
      <c r="N99" s="116"/>
      <c r="O99" s="116"/>
      <c r="P99" s="116"/>
      <c r="Q99" s="116"/>
      <c r="R99" s="116"/>
      <c r="S99" s="116"/>
      <c r="T99" s="116"/>
      <c r="U99" s="116"/>
      <c r="V99" s="116"/>
      <c r="W99" s="116"/>
      <c r="X99" s="116"/>
      <c r="Y99" s="116"/>
      <c r="Z99" s="116"/>
      <c r="AA99" s="116"/>
    </row>
    <row r="100" spans="1:27" s="123" customFormat="1" ht="20.100000000000001" customHeight="1" x14ac:dyDescent="0.25">
      <c r="A100" s="115"/>
      <c r="B100" s="115"/>
      <c r="C100" s="115"/>
      <c r="D100" s="115"/>
      <c r="E100" s="115"/>
      <c r="F100" s="115"/>
      <c r="G100" s="126"/>
      <c r="H100" s="114"/>
      <c r="I100" s="114"/>
      <c r="J100" s="114"/>
      <c r="K100" s="114"/>
      <c r="L100" s="114"/>
      <c r="M100" s="114"/>
      <c r="N100" s="116"/>
      <c r="O100" s="116"/>
      <c r="P100" s="116"/>
      <c r="Q100" s="116"/>
      <c r="R100" s="116"/>
      <c r="S100" s="116"/>
      <c r="T100" s="116"/>
      <c r="U100" s="116"/>
      <c r="V100" s="116"/>
      <c r="W100" s="116"/>
      <c r="X100" s="116"/>
      <c r="Y100" s="116"/>
      <c r="Z100" s="116"/>
      <c r="AA100" s="116"/>
    </row>
    <row r="101" spans="1:27" s="123" customFormat="1" ht="20.100000000000001" customHeight="1" x14ac:dyDescent="0.25">
      <c r="A101" s="115"/>
      <c r="B101" s="115"/>
      <c r="C101" s="115"/>
      <c r="D101" s="115"/>
      <c r="E101" s="115"/>
      <c r="F101" s="115"/>
      <c r="G101" s="126"/>
      <c r="H101" s="114"/>
      <c r="I101" s="114"/>
      <c r="J101" s="114"/>
      <c r="K101" s="114"/>
      <c r="L101" s="114"/>
      <c r="M101" s="114"/>
      <c r="N101" s="116"/>
      <c r="O101" s="116"/>
      <c r="P101" s="116"/>
      <c r="Q101" s="116"/>
      <c r="R101" s="116"/>
      <c r="S101" s="116"/>
      <c r="T101" s="116"/>
      <c r="U101" s="116"/>
      <c r="V101" s="116"/>
      <c r="W101" s="116"/>
      <c r="X101" s="116"/>
      <c r="Y101" s="116"/>
      <c r="Z101" s="116"/>
      <c r="AA101" s="116"/>
    </row>
    <row r="102" spans="1:27" s="123" customFormat="1" ht="20.100000000000001" customHeight="1" x14ac:dyDescent="0.25">
      <c r="A102" s="115"/>
      <c r="B102" s="115"/>
      <c r="C102" s="115"/>
      <c r="D102" s="115"/>
      <c r="E102" s="115"/>
      <c r="F102" s="115"/>
      <c r="G102" s="126"/>
      <c r="H102" s="114"/>
      <c r="I102" s="114"/>
      <c r="J102" s="114"/>
      <c r="K102" s="114"/>
      <c r="L102" s="114"/>
      <c r="M102" s="114"/>
      <c r="N102" s="116"/>
      <c r="O102" s="116"/>
      <c r="P102" s="116"/>
      <c r="Q102" s="116"/>
      <c r="R102" s="116"/>
      <c r="S102" s="116"/>
      <c r="T102" s="116"/>
      <c r="U102" s="116"/>
      <c r="V102" s="116"/>
      <c r="W102" s="116"/>
      <c r="X102" s="116"/>
      <c r="Y102" s="116"/>
      <c r="Z102" s="116"/>
      <c r="AA102" s="116"/>
    </row>
    <row r="103" spans="1:27" s="123" customFormat="1" ht="20.100000000000001" customHeight="1" x14ac:dyDescent="0.25">
      <c r="A103" s="115"/>
      <c r="B103" s="115"/>
      <c r="C103" s="115"/>
      <c r="D103" s="115"/>
      <c r="E103" s="115"/>
      <c r="F103" s="115"/>
      <c r="G103" s="126"/>
      <c r="H103" s="114"/>
      <c r="I103" s="114"/>
      <c r="J103" s="114"/>
      <c r="K103" s="114"/>
      <c r="L103" s="114"/>
      <c r="M103" s="114"/>
      <c r="N103" s="116"/>
      <c r="O103" s="116"/>
      <c r="P103" s="116"/>
      <c r="Q103" s="116"/>
      <c r="R103" s="116"/>
      <c r="S103" s="116"/>
      <c r="T103" s="116"/>
      <c r="U103" s="116"/>
      <c r="V103" s="116"/>
      <c r="W103" s="116"/>
      <c r="X103" s="116"/>
      <c r="Y103" s="116"/>
      <c r="Z103" s="116"/>
      <c r="AA103" s="116"/>
    </row>
    <row r="104" spans="1:27" s="123" customFormat="1" ht="20.100000000000001" customHeight="1" x14ac:dyDescent="0.25">
      <c r="A104" s="115"/>
      <c r="B104" s="115"/>
      <c r="C104" s="115"/>
      <c r="D104" s="115"/>
      <c r="E104" s="115"/>
      <c r="F104" s="115"/>
      <c r="G104" s="126"/>
      <c r="H104" s="114"/>
      <c r="I104" s="114"/>
      <c r="J104" s="114"/>
      <c r="K104" s="114"/>
      <c r="L104" s="114"/>
      <c r="M104" s="114"/>
      <c r="N104" s="116"/>
      <c r="O104" s="116"/>
      <c r="P104" s="116"/>
      <c r="Q104" s="116"/>
      <c r="R104" s="116"/>
      <c r="S104" s="116"/>
      <c r="T104" s="116"/>
      <c r="U104" s="116"/>
      <c r="V104" s="116"/>
      <c r="W104" s="116"/>
      <c r="X104" s="116"/>
      <c r="Y104" s="116"/>
      <c r="Z104" s="116"/>
      <c r="AA104" s="116"/>
    </row>
    <row r="105" spans="1:27" s="123" customFormat="1" ht="20.100000000000001" customHeight="1" x14ac:dyDescent="0.25">
      <c r="A105" s="115"/>
      <c r="B105" s="115"/>
      <c r="C105" s="115"/>
      <c r="D105" s="115"/>
      <c r="E105" s="115"/>
      <c r="F105" s="115"/>
      <c r="G105" s="126"/>
      <c r="H105" s="114"/>
      <c r="I105" s="114"/>
      <c r="J105" s="114"/>
      <c r="K105" s="114"/>
      <c r="L105" s="114"/>
      <c r="M105" s="114"/>
      <c r="N105" s="116"/>
      <c r="O105" s="116"/>
      <c r="P105" s="116"/>
      <c r="Q105" s="116"/>
      <c r="R105" s="116"/>
      <c r="S105" s="116"/>
      <c r="T105" s="116"/>
      <c r="U105" s="116"/>
      <c r="V105" s="116"/>
      <c r="W105" s="116"/>
      <c r="X105" s="116"/>
      <c r="Y105" s="116"/>
      <c r="Z105" s="116"/>
      <c r="AA105" s="116"/>
    </row>
    <row r="106" spans="1:27" s="123" customFormat="1" ht="20.100000000000001" customHeight="1" x14ac:dyDescent="0.25">
      <c r="A106" s="115"/>
      <c r="B106" s="115"/>
      <c r="C106" s="115"/>
      <c r="D106" s="115"/>
      <c r="E106" s="115"/>
      <c r="F106" s="115"/>
      <c r="G106" s="126"/>
      <c r="H106" s="114"/>
      <c r="I106" s="114"/>
      <c r="J106" s="114"/>
      <c r="K106" s="114"/>
      <c r="L106" s="114"/>
      <c r="M106" s="114"/>
      <c r="N106" s="116"/>
      <c r="O106" s="116"/>
      <c r="P106" s="116"/>
      <c r="Q106" s="116"/>
      <c r="R106" s="116"/>
      <c r="S106" s="116"/>
      <c r="T106" s="116"/>
      <c r="U106" s="116"/>
      <c r="V106" s="116"/>
      <c r="W106" s="116"/>
      <c r="X106" s="116"/>
      <c r="Y106" s="116"/>
      <c r="Z106" s="116"/>
      <c r="AA106" s="116"/>
    </row>
    <row r="107" spans="1:27" s="123" customFormat="1" ht="20.100000000000001" customHeight="1" x14ac:dyDescent="0.25">
      <c r="A107" s="115"/>
      <c r="B107" s="115"/>
      <c r="C107" s="115"/>
      <c r="D107" s="115"/>
      <c r="E107" s="115"/>
      <c r="F107" s="115"/>
      <c r="G107" s="126"/>
      <c r="H107" s="114"/>
      <c r="I107" s="114"/>
      <c r="J107" s="114"/>
      <c r="K107" s="114"/>
      <c r="L107" s="114"/>
      <c r="M107" s="114"/>
      <c r="N107" s="116"/>
      <c r="O107" s="116"/>
      <c r="P107" s="116"/>
      <c r="Q107" s="116"/>
      <c r="R107" s="116"/>
      <c r="S107" s="116"/>
      <c r="T107" s="116"/>
      <c r="U107" s="116"/>
      <c r="V107" s="116"/>
      <c r="W107" s="116"/>
      <c r="X107" s="116"/>
      <c r="Y107" s="116"/>
      <c r="Z107" s="116"/>
      <c r="AA107" s="116"/>
    </row>
    <row r="108" spans="1:27" s="123" customFormat="1" ht="20.100000000000001" customHeight="1" x14ac:dyDescent="0.25">
      <c r="A108" s="115"/>
      <c r="B108" s="115"/>
      <c r="C108" s="115"/>
      <c r="D108" s="115"/>
      <c r="E108" s="115"/>
      <c r="F108" s="115"/>
      <c r="G108" s="126"/>
      <c r="H108" s="114"/>
      <c r="I108" s="114"/>
      <c r="J108" s="114"/>
      <c r="K108" s="114"/>
      <c r="L108" s="114"/>
      <c r="M108" s="114"/>
      <c r="N108" s="116"/>
      <c r="O108" s="116"/>
      <c r="P108" s="116"/>
      <c r="Q108" s="116"/>
      <c r="R108" s="116"/>
      <c r="S108" s="116"/>
      <c r="T108" s="116"/>
      <c r="U108" s="116"/>
      <c r="V108" s="116"/>
      <c r="W108" s="116"/>
      <c r="X108" s="116"/>
      <c r="Y108" s="116"/>
      <c r="Z108" s="116"/>
      <c r="AA108" s="116"/>
    </row>
    <row r="109" spans="1:27" s="116" customFormat="1" ht="20.100000000000001" customHeight="1" x14ac:dyDescent="0.25">
      <c r="A109" s="115"/>
      <c r="B109" s="115"/>
      <c r="C109" s="115"/>
      <c r="D109" s="115"/>
      <c r="E109" s="115"/>
      <c r="F109" s="115"/>
      <c r="G109" s="126"/>
      <c r="H109" s="114"/>
      <c r="I109" s="114"/>
      <c r="J109" s="114"/>
      <c r="K109" s="114"/>
      <c r="L109" s="114"/>
      <c r="M109" s="114"/>
    </row>
    <row r="110" spans="1:27" s="116" customFormat="1" ht="20.100000000000001" customHeight="1" x14ac:dyDescent="0.25">
      <c r="A110" s="115"/>
      <c r="B110" s="115"/>
      <c r="C110" s="115"/>
      <c r="D110" s="115"/>
      <c r="E110" s="115"/>
      <c r="F110" s="115"/>
      <c r="G110" s="126"/>
      <c r="H110" s="114"/>
      <c r="I110" s="114"/>
      <c r="J110" s="114"/>
      <c r="K110" s="114"/>
      <c r="L110" s="114"/>
      <c r="M110" s="114"/>
    </row>
    <row r="111" spans="1:27" s="116" customFormat="1" ht="20.100000000000001" customHeight="1" x14ac:dyDescent="0.25">
      <c r="A111" s="115"/>
      <c r="B111" s="115"/>
      <c r="C111" s="115"/>
      <c r="D111" s="115"/>
      <c r="E111" s="115"/>
      <c r="F111" s="115"/>
      <c r="G111" s="126"/>
      <c r="H111" s="114"/>
      <c r="I111" s="114"/>
      <c r="J111" s="114"/>
      <c r="K111" s="114"/>
      <c r="L111" s="114"/>
      <c r="M111" s="114"/>
    </row>
    <row r="112" spans="1:27" s="116" customFormat="1" ht="20.100000000000001" customHeight="1" x14ac:dyDescent="0.25">
      <c r="A112" s="115"/>
      <c r="B112" s="115"/>
      <c r="C112" s="115"/>
      <c r="D112" s="115"/>
      <c r="E112" s="115"/>
      <c r="F112" s="115"/>
      <c r="G112" s="126"/>
      <c r="H112" s="114"/>
      <c r="I112" s="114"/>
      <c r="J112" s="114"/>
      <c r="K112" s="114"/>
      <c r="L112" s="114"/>
      <c r="M112" s="114"/>
    </row>
    <row r="113" spans="1:13" s="116" customFormat="1" ht="20.100000000000001" customHeight="1" x14ac:dyDescent="0.25">
      <c r="A113" s="115"/>
      <c r="B113" s="115"/>
      <c r="C113" s="115"/>
      <c r="D113" s="115"/>
      <c r="E113" s="115"/>
      <c r="F113" s="115"/>
      <c r="G113" s="126"/>
      <c r="H113" s="114"/>
      <c r="I113" s="114"/>
      <c r="J113" s="114"/>
      <c r="K113" s="114"/>
      <c r="L113" s="114"/>
      <c r="M113" s="114"/>
    </row>
    <row r="114" spans="1:13" s="116" customFormat="1" ht="20.100000000000001" customHeight="1" x14ac:dyDescent="0.25">
      <c r="A114" s="115"/>
      <c r="B114" s="115"/>
      <c r="C114" s="115"/>
      <c r="D114" s="115"/>
      <c r="E114" s="115"/>
      <c r="F114" s="115"/>
      <c r="G114" s="126"/>
      <c r="H114" s="114"/>
      <c r="I114" s="114"/>
      <c r="J114" s="114"/>
      <c r="K114" s="114"/>
      <c r="L114" s="114"/>
      <c r="M114" s="114"/>
    </row>
    <row r="115" spans="1:13" s="116" customFormat="1" ht="20.100000000000001" customHeight="1" x14ac:dyDescent="0.25">
      <c r="A115" s="115"/>
      <c r="B115" s="115"/>
      <c r="C115" s="115"/>
      <c r="D115" s="115"/>
      <c r="E115" s="115"/>
      <c r="F115" s="115"/>
      <c r="G115" s="126"/>
      <c r="H115" s="114"/>
      <c r="I115" s="114"/>
      <c r="J115" s="114"/>
      <c r="K115" s="114"/>
      <c r="L115" s="114"/>
      <c r="M115" s="114"/>
    </row>
    <row r="116" spans="1:13" s="116" customFormat="1" ht="20.100000000000001" customHeight="1" x14ac:dyDescent="0.25">
      <c r="A116" s="115"/>
      <c r="B116" s="115"/>
      <c r="C116" s="115"/>
      <c r="D116" s="115"/>
      <c r="E116" s="115"/>
      <c r="F116" s="115"/>
      <c r="G116" s="126"/>
      <c r="H116" s="114"/>
      <c r="I116" s="114"/>
      <c r="J116" s="114"/>
      <c r="K116" s="114"/>
      <c r="L116" s="114"/>
      <c r="M116" s="114"/>
    </row>
    <row r="117" spans="1:13" s="116" customFormat="1" ht="20.100000000000001" customHeight="1" x14ac:dyDescent="0.25">
      <c r="A117" s="115"/>
      <c r="B117" s="115"/>
      <c r="C117" s="115"/>
      <c r="D117" s="115"/>
      <c r="E117" s="115"/>
      <c r="F117" s="115"/>
      <c r="G117" s="126"/>
      <c r="H117" s="114"/>
      <c r="I117" s="114"/>
      <c r="J117" s="114"/>
      <c r="K117" s="114"/>
      <c r="L117" s="114"/>
      <c r="M117" s="114"/>
    </row>
    <row r="118" spans="1:13" s="116" customFormat="1" ht="20.100000000000001" customHeight="1" x14ac:dyDescent="0.25">
      <c r="A118" s="115"/>
      <c r="B118" s="115"/>
      <c r="C118" s="115"/>
      <c r="D118" s="115"/>
      <c r="E118" s="115"/>
      <c r="F118" s="115"/>
      <c r="G118" s="126"/>
      <c r="H118" s="114"/>
      <c r="I118" s="114"/>
      <c r="J118" s="114"/>
      <c r="K118" s="114"/>
      <c r="L118" s="114"/>
      <c r="M118" s="114"/>
    </row>
    <row r="119" spans="1:13" s="116" customFormat="1" ht="20.100000000000001" customHeight="1" x14ac:dyDescent="0.25">
      <c r="A119" s="115"/>
      <c r="B119" s="115"/>
      <c r="C119" s="115"/>
      <c r="D119" s="115"/>
      <c r="E119" s="115"/>
      <c r="F119" s="115"/>
      <c r="G119" s="126"/>
      <c r="H119" s="114"/>
      <c r="I119" s="114"/>
      <c r="J119" s="114"/>
      <c r="K119" s="114"/>
      <c r="L119" s="114"/>
      <c r="M119" s="114"/>
    </row>
    <row r="120" spans="1:13" s="116" customFormat="1" ht="20.100000000000001" customHeight="1" x14ac:dyDescent="0.25">
      <c r="A120" s="115"/>
      <c r="B120" s="115"/>
      <c r="C120" s="115"/>
      <c r="D120" s="115"/>
      <c r="E120" s="115"/>
      <c r="F120" s="115"/>
      <c r="G120" s="126"/>
      <c r="H120" s="114"/>
      <c r="I120" s="114"/>
      <c r="J120" s="114"/>
      <c r="K120" s="114"/>
      <c r="L120" s="114"/>
      <c r="M120" s="114"/>
    </row>
    <row r="121" spans="1:13" s="116" customFormat="1" ht="20.100000000000001" customHeight="1" x14ac:dyDescent="0.25">
      <c r="A121" s="115"/>
      <c r="B121" s="115"/>
      <c r="C121" s="115"/>
      <c r="D121" s="115"/>
      <c r="E121" s="115"/>
      <c r="F121" s="115"/>
      <c r="G121" s="126"/>
      <c r="H121" s="114"/>
      <c r="I121" s="114"/>
      <c r="J121" s="114"/>
      <c r="K121" s="114"/>
      <c r="L121" s="114"/>
      <c r="M121" s="114"/>
    </row>
    <row r="122" spans="1:13" s="116" customFormat="1" ht="20.100000000000001" customHeight="1" x14ac:dyDescent="0.25">
      <c r="A122" s="115"/>
      <c r="B122" s="115"/>
      <c r="C122" s="115"/>
      <c r="D122" s="115"/>
      <c r="E122" s="115"/>
      <c r="F122" s="115"/>
      <c r="G122" s="126"/>
      <c r="H122" s="114"/>
      <c r="I122" s="114"/>
      <c r="J122" s="114"/>
      <c r="K122" s="114"/>
      <c r="L122" s="114"/>
      <c r="M122" s="114"/>
    </row>
    <row r="123" spans="1:13" s="116" customFormat="1" ht="20.100000000000001" customHeight="1" x14ac:dyDescent="0.25">
      <c r="A123" s="115"/>
      <c r="B123" s="115"/>
      <c r="C123" s="115"/>
      <c r="D123" s="115"/>
      <c r="E123" s="115"/>
      <c r="F123" s="115"/>
      <c r="G123" s="126"/>
      <c r="H123" s="114"/>
      <c r="I123" s="114"/>
      <c r="J123" s="114"/>
      <c r="K123" s="114"/>
      <c r="L123" s="114"/>
      <c r="M123" s="114"/>
    </row>
    <row r="124" spans="1:13" s="116" customFormat="1" ht="20.100000000000001" customHeight="1" x14ac:dyDescent="0.25">
      <c r="A124" s="115"/>
      <c r="B124" s="115"/>
      <c r="C124" s="115"/>
      <c r="D124" s="115"/>
      <c r="E124" s="115"/>
      <c r="F124" s="115"/>
      <c r="G124" s="126"/>
      <c r="H124" s="114"/>
      <c r="I124" s="114"/>
      <c r="J124" s="114"/>
      <c r="K124" s="114"/>
      <c r="L124" s="114"/>
      <c r="M124" s="114"/>
    </row>
    <row r="125" spans="1:13" s="116" customFormat="1" ht="20.100000000000001" customHeight="1" x14ac:dyDescent="0.25">
      <c r="A125" s="115"/>
      <c r="B125" s="115"/>
      <c r="C125" s="115"/>
      <c r="D125" s="115"/>
      <c r="E125" s="115"/>
      <c r="F125" s="115"/>
      <c r="G125" s="126"/>
      <c r="H125" s="114"/>
      <c r="I125" s="114"/>
      <c r="J125" s="114"/>
      <c r="K125" s="114"/>
      <c r="L125" s="114"/>
      <c r="M125" s="114"/>
    </row>
    <row r="126" spans="1:13" s="116" customFormat="1" ht="20.100000000000001" customHeight="1" x14ac:dyDescent="0.25">
      <c r="A126" s="115"/>
      <c r="B126" s="115"/>
      <c r="C126" s="115"/>
      <c r="D126" s="115"/>
      <c r="E126" s="115"/>
      <c r="F126" s="115"/>
      <c r="G126" s="126"/>
      <c r="H126" s="114"/>
      <c r="I126" s="114"/>
      <c r="J126" s="114"/>
      <c r="K126" s="114"/>
      <c r="L126" s="114"/>
      <c r="M126" s="114"/>
    </row>
    <row r="127" spans="1:13" s="116" customFormat="1" ht="20.100000000000001" customHeight="1" x14ac:dyDescent="0.25">
      <c r="A127" s="115"/>
      <c r="B127" s="115"/>
      <c r="C127" s="115"/>
      <c r="D127" s="115"/>
      <c r="E127" s="115"/>
      <c r="F127" s="115"/>
      <c r="G127" s="126"/>
      <c r="H127" s="114"/>
      <c r="I127" s="114"/>
      <c r="J127" s="114"/>
      <c r="K127" s="114"/>
      <c r="L127" s="114"/>
      <c r="M127" s="114"/>
    </row>
    <row r="128" spans="1:13" s="116" customFormat="1" ht="20.100000000000001" customHeight="1" x14ac:dyDescent="0.25">
      <c r="A128" s="115"/>
      <c r="B128" s="115"/>
      <c r="C128" s="115"/>
      <c r="D128" s="115"/>
      <c r="E128" s="115"/>
      <c r="F128" s="115"/>
      <c r="G128" s="126"/>
      <c r="H128" s="114"/>
      <c r="I128" s="114"/>
      <c r="J128" s="114"/>
      <c r="K128" s="114"/>
      <c r="L128" s="114"/>
      <c r="M128" s="114"/>
    </row>
    <row r="129" spans="1:13" s="116" customFormat="1" ht="20.100000000000001" customHeight="1" x14ac:dyDescent="0.25">
      <c r="A129" s="115"/>
      <c r="B129" s="115"/>
      <c r="C129" s="115"/>
      <c r="D129" s="115"/>
      <c r="E129" s="115"/>
      <c r="F129" s="115"/>
      <c r="G129" s="126"/>
      <c r="H129" s="114"/>
      <c r="I129" s="114"/>
      <c r="J129" s="114"/>
      <c r="K129" s="114"/>
      <c r="L129" s="114"/>
      <c r="M129" s="114"/>
    </row>
    <row r="130" spans="1:13" s="116" customFormat="1" ht="20.100000000000001" customHeight="1" x14ac:dyDescent="0.25">
      <c r="A130" s="115"/>
      <c r="B130" s="115"/>
      <c r="C130" s="115"/>
      <c r="D130" s="115"/>
      <c r="E130" s="115"/>
      <c r="F130" s="115"/>
      <c r="G130" s="126"/>
      <c r="H130" s="114"/>
      <c r="I130" s="114"/>
      <c r="J130" s="114"/>
      <c r="K130" s="114"/>
      <c r="L130" s="114"/>
      <c r="M130" s="114"/>
    </row>
    <row r="131" spans="1:13" s="116" customFormat="1" ht="20.100000000000001" customHeight="1" x14ac:dyDescent="0.25">
      <c r="A131" s="115"/>
      <c r="B131" s="115"/>
      <c r="C131" s="115"/>
      <c r="D131" s="115"/>
      <c r="E131" s="115"/>
      <c r="F131" s="115"/>
      <c r="G131" s="126"/>
      <c r="H131" s="114"/>
      <c r="I131" s="114"/>
      <c r="J131" s="114"/>
      <c r="K131" s="114"/>
      <c r="L131" s="114"/>
      <c r="M131" s="114"/>
    </row>
    <row r="132" spans="1:13" s="116" customFormat="1" ht="20.100000000000001" customHeight="1" x14ac:dyDescent="0.25">
      <c r="A132" s="115"/>
      <c r="B132" s="115"/>
      <c r="C132" s="115"/>
      <c r="D132" s="115"/>
      <c r="E132" s="115"/>
      <c r="F132" s="115"/>
      <c r="G132" s="126"/>
      <c r="H132" s="114"/>
      <c r="I132" s="114"/>
      <c r="J132" s="114"/>
      <c r="K132" s="114"/>
      <c r="L132" s="114"/>
      <c r="M132" s="114"/>
    </row>
    <row r="133" spans="1:13" s="116" customFormat="1" ht="20.100000000000001" customHeight="1" x14ac:dyDescent="0.25">
      <c r="A133" s="115"/>
      <c r="B133" s="115"/>
      <c r="C133" s="115" t="s">
        <v>317</v>
      </c>
      <c r="D133" s="115"/>
      <c r="E133" s="115"/>
      <c r="F133" s="115"/>
      <c r="G133" s="126"/>
      <c r="H133" s="114"/>
      <c r="I133" s="114"/>
      <c r="J133" s="114"/>
      <c r="K133" s="114"/>
      <c r="L133" s="114"/>
      <c r="M133" s="114"/>
    </row>
    <row r="134" spans="1:13" s="116" customFormat="1" ht="20.100000000000001" customHeight="1" x14ac:dyDescent="0.25">
      <c r="A134" s="117" t="s">
        <v>2</v>
      </c>
      <c r="B134" s="115"/>
      <c r="C134" s="127">
        <v>1</v>
      </c>
      <c r="D134" s="118" t="s">
        <v>5</v>
      </c>
      <c r="E134" s="118" t="s">
        <v>11</v>
      </c>
      <c r="F134" s="115"/>
      <c r="G134" s="126" t="s">
        <v>0</v>
      </c>
      <c r="H134" s="114"/>
      <c r="I134" s="114"/>
      <c r="J134" s="114"/>
      <c r="K134" s="114"/>
      <c r="L134" s="114"/>
      <c r="M134" s="114"/>
    </row>
    <row r="135" spans="1:13" s="116" customFormat="1" ht="20.100000000000001" customHeight="1" x14ac:dyDescent="0.25">
      <c r="A135" s="128" t="s">
        <v>28</v>
      </c>
      <c r="B135" s="115"/>
      <c r="C135" s="127">
        <v>2</v>
      </c>
      <c r="D135" s="118" t="s">
        <v>29</v>
      </c>
      <c r="E135" s="118" t="s">
        <v>30</v>
      </c>
      <c r="F135" s="115"/>
      <c r="G135" s="126" t="s">
        <v>327</v>
      </c>
      <c r="H135" s="114"/>
      <c r="I135" s="114"/>
      <c r="J135" s="114"/>
      <c r="K135" s="114"/>
      <c r="L135" s="114"/>
      <c r="M135" s="114"/>
    </row>
    <row r="136" spans="1:13" s="116" customFormat="1" ht="20.100000000000001" customHeight="1" x14ac:dyDescent="0.25">
      <c r="A136" s="128" t="s">
        <v>31</v>
      </c>
      <c r="B136" s="115"/>
      <c r="C136" s="127">
        <v>3</v>
      </c>
      <c r="D136" s="118" t="s">
        <v>32</v>
      </c>
      <c r="E136" s="118" t="s">
        <v>50</v>
      </c>
      <c r="F136" s="115"/>
      <c r="G136" s="126" t="s">
        <v>328</v>
      </c>
      <c r="H136" s="114"/>
      <c r="I136" s="114"/>
      <c r="J136" s="114"/>
      <c r="K136" s="114"/>
      <c r="L136" s="114"/>
      <c r="M136" s="114"/>
    </row>
    <row r="137" spans="1:13" s="116" customFormat="1" ht="20.100000000000001" customHeight="1" x14ac:dyDescent="0.25">
      <c r="A137" s="128" t="s">
        <v>34</v>
      </c>
      <c r="B137" s="115"/>
      <c r="C137" s="127">
        <v>4</v>
      </c>
      <c r="D137" s="115"/>
      <c r="E137" s="118" t="s">
        <v>52</v>
      </c>
      <c r="F137" s="115"/>
      <c r="G137" s="126" t="s">
        <v>316</v>
      </c>
      <c r="H137" s="114"/>
      <c r="I137" s="114"/>
      <c r="J137" s="114"/>
      <c r="K137" s="114"/>
      <c r="L137" s="114"/>
      <c r="M137" s="114"/>
    </row>
    <row r="138" spans="1:13" s="116" customFormat="1" ht="20.100000000000001" customHeight="1" x14ac:dyDescent="0.25">
      <c r="A138" s="128" t="s">
        <v>36</v>
      </c>
      <c r="B138" s="115"/>
      <c r="C138" s="127">
        <v>5</v>
      </c>
      <c r="D138" s="115"/>
      <c r="E138" s="118" t="s">
        <v>349</v>
      </c>
      <c r="F138" s="115"/>
      <c r="G138" s="126" t="s">
        <v>313</v>
      </c>
      <c r="H138" s="114"/>
      <c r="I138" s="114"/>
      <c r="J138" s="114"/>
      <c r="K138" s="114"/>
      <c r="L138" s="114"/>
      <c r="M138" s="114"/>
    </row>
    <row r="139" spans="1:13" s="116" customFormat="1" ht="20.100000000000001" customHeight="1" x14ac:dyDescent="0.25">
      <c r="A139" s="128" t="s">
        <v>38</v>
      </c>
      <c r="B139" s="115"/>
      <c r="C139" s="127">
        <v>6</v>
      </c>
      <c r="D139" s="115" t="s">
        <v>0</v>
      </c>
      <c r="E139" s="118" t="s">
        <v>60</v>
      </c>
      <c r="F139" s="115"/>
      <c r="G139" s="126" t="s">
        <v>314</v>
      </c>
      <c r="H139" s="114"/>
      <c r="I139" s="114"/>
      <c r="J139" s="114"/>
      <c r="K139" s="114"/>
      <c r="L139" s="114"/>
      <c r="M139" s="114"/>
    </row>
    <row r="140" spans="1:13" s="116" customFormat="1" ht="20.100000000000001" customHeight="1" x14ac:dyDescent="0.25">
      <c r="A140" s="128" t="s">
        <v>40</v>
      </c>
      <c r="B140" s="115"/>
      <c r="C140" s="127">
        <v>7</v>
      </c>
      <c r="D140" s="115" t="s">
        <v>41</v>
      </c>
      <c r="E140" s="118" t="s">
        <v>82</v>
      </c>
      <c r="F140" s="115"/>
      <c r="G140" s="126" t="s">
        <v>315</v>
      </c>
      <c r="H140" s="114"/>
      <c r="I140" s="114"/>
      <c r="J140" s="114"/>
      <c r="K140" s="114"/>
      <c r="L140" s="114"/>
      <c r="M140" s="114"/>
    </row>
    <row r="141" spans="1:13" s="116" customFormat="1" ht="20.100000000000001" customHeight="1" x14ac:dyDescent="0.25">
      <c r="A141" s="128" t="s">
        <v>43</v>
      </c>
      <c r="B141" s="115"/>
      <c r="C141" s="127">
        <v>8</v>
      </c>
      <c r="D141" s="115" t="s">
        <v>44</v>
      </c>
      <c r="E141" s="118" t="s">
        <v>332</v>
      </c>
      <c r="F141" s="115"/>
      <c r="G141" s="126"/>
      <c r="H141" s="114"/>
      <c r="I141" s="114"/>
      <c r="J141" s="114"/>
      <c r="K141" s="114"/>
      <c r="L141" s="114"/>
      <c r="M141" s="114"/>
    </row>
    <row r="142" spans="1:13" s="116" customFormat="1" ht="20.100000000000001" customHeight="1" x14ac:dyDescent="0.25">
      <c r="A142" s="128" t="s">
        <v>46</v>
      </c>
      <c r="B142" s="115"/>
      <c r="C142" s="127">
        <v>9</v>
      </c>
      <c r="D142" s="115" t="s">
        <v>47</v>
      </c>
      <c r="E142" s="115" t="s">
        <v>331</v>
      </c>
      <c r="F142" s="115"/>
      <c r="G142" s="126"/>
      <c r="H142" s="114"/>
      <c r="I142" s="114"/>
      <c r="J142" s="114"/>
      <c r="K142" s="114"/>
      <c r="L142" s="114"/>
      <c r="M142" s="114"/>
    </row>
    <row r="143" spans="1:13" s="116" customFormat="1" ht="20.100000000000001" customHeight="1" x14ac:dyDescent="0.25">
      <c r="A143" s="128" t="s">
        <v>49</v>
      </c>
      <c r="B143" s="115"/>
      <c r="C143" s="127">
        <v>10</v>
      </c>
      <c r="D143" s="115"/>
      <c r="E143" s="118" t="s">
        <v>333</v>
      </c>
      <c r="F143" s="115"/>
      <c r="G143" s="126"/>
      <c r="H143" s="114"/>
      <c r="I143" s="114"/>
      <c r="J143" s="114"/>
      <c r="K143" s="114"/>
      <c r="L143" s="114"/>
      <c r="M143" s="114"/>
    </row>
    <row r="144" spans="1:13" s="116" customFormat="1" ht="20.100000000000001" customHeight="1" x14ac:dyDescent="0.25">
      <c r="A144" s="128" t="s">
        <v>51</v>
      </c>
      <c r="B144" s="115"/>
      <c r="C144" s="127">
        <v>11</v>
      </c>
      <c r="D144" s="115" t="s">
        <v>5</v>
      </c>
      <c r="E144" s="115" t="s">
        <v>334</v>
      </c>
      <c r="F144" s="115"/>
      <c r="G144" s="126"/>
      <c r="H144" s="114"/>
      <c r="I144" s="114"/>
      <c r="J144" s="114"/>
      <c r="K144" s="114"/>
      <c r="L144" s="114"/>
      <c r="M144" s="114"/>
    </row>
    <row r="145" spans="1:13" s="116" customFormat="1" ht="20.100000000000001" customHeight="1" x14ac:dyDescent="0.25">
      <c r="A145" s="128" t="s">
        <v>53</v>
      </c>
      <c r="B145" s="115"/>
      <c r="C145" s="127">
        <v>12</v>
      </c>
      <c r="D145" s="115" t="s">
        <v>54</v>
      </c>
      <c r="E145" s="115" t="s">
        <v>335</v>
      </c>
      <c r="F145" s="115"/>
      <c r="H145" s="114"/>
      <c r="I145" s="114"/>
      <c r="J145" s="114"/>
      <c r="K145" s="114">
        <f>IF(B23=G136,1,0)</f>
        <v>0</v>
      </c>
      <c r="L145" s="114"/>
      <c r="M145" s="114"/>
    </row>
    <row r="146" spans="1:13" s="115" customFormat="1" ht="20.100000000000001" customHeight="1" x14ac:dyDescent="0.2">
      <c r="A146" s="128" t="s">
        <v>56</v>
      </c>
      <c r="C146" s="127">
        <v>13</v>
      </c>
      <c r="D146" s="115" t="s">
        <v>57</v>
      </c>
      <c r="E146" s="115" t="s">
        <v>134</v>
      </c>
      <c r="G146" s="126"/>
      <c r="H146" s="114"/>
      <c r="I146" s="114"/>
      <c r="J146" s="114"/>
      <c r="K146" s="114"/>
      <c r="L146" s="114"/>
      <c r="M146" s="114"/>
    </row>
    <row r="147" spans="1:13" s="115" customFormat="1" ht="20.100000000000001" customHeight="1" x14ac:dyDescent="0.2">
      <c r="A147" s="128" t="s">
        <v>59</v>
      </c>
      <c r="C147" s="127">
        <v>14</v>
      </c>
      <c r="E147" s="115" t="s">
        <v>336</v>
      </c>
      <c r="G147" s="126"/>
      <c r="H147" s="114"/>
      <c r="I147" s="114"/>
      <c r="J147" s="114"/>
      <c r="K147" s="114"/>
      <c r="L147" s="114"/>
      <c r="M147" s="114"/>
    </row>
    <row r="148" spans="1:13" s="115" customFormat="1" ht="20.100000000000001" customHeight="1" x14ac:dyDescent="0.2">
      <c r="A148" s="128" t="s">
        <v>61</v>
      </c>
      <c r="C148" s="127">
        <v>15</v>
      </c>
      <c r="D148" s="115" t="s">
        <v>0</v>
      </c>
      <c r="E148" s="115" t="s">
        <v>337</v>
      </c>
      <c r="G148" s="126"/>
      <c r="H148" s="114"/>
      <c r="I148" s="114"/>
      <c r="J148" s="114"/>
      <c r="K148" s="114"/>
      <c r="L148" s="114"/>
      <c r="M148" s="114"/>
    </row>
    <row r="149" spans="1:13" s="115" customFormat="1" ht="20.100000000000001" customHeight="1" x14ac:dyDescent="0.2">
      <c r="A149" s="128" t="s">
        <v>63</v>
      </c>
      <c r="C149" s="127">
        <v>16</v>
      </c>
      <c r="D149" s="126" t="s">
        <v>70</v>
      </c>
      <c r="E149" s="115" t="s">
        <v>338</v>
      </c>
      <c r="G149" s="126"/>
      <c r="H149" s="114"/>
      <c r="I149" s="114"/>
      <c r="J149" s="114"/>
      <c r="K149" s="114"/>
      <c r="L149" s="114"/>
      <c r="M149" s="114"/>
    </row>
    <row r="150" spans="1:13" s="115" customFormat="1" ht="20.100000000000001" customHeight="1" x14ac:dyDescent="0.2">
      <c r="A150" s="128" t="s">
        <v>66</v>
      </c>
      <c r="C150" s="127">
        <v>17</v>
      </c>
      <c r="D150" s="126" t="s">
        <v>67</v>
      </c>
      <c r="G150" s="126"/>
      <c r="H150" s="114"/>
      <c r="I150" s="114"/>
      <c r="J150" s="114"/>
      <c r="K150" s="114"/>
      <c r="L150" s="114"/>
      <c r="M150" s="114"/>
    </row>
    <row r="151" spans="1:13" s="115" customFormat="1" ht="20.100000000000001" customHeight="1" x14ac:dyDescent="0.2">
      <c r="A151" s="128" t="s">
        <v>69</v>
      </c>
      <c r="C151" s="127">
        <v>18</v>
      </c>
      <c r="D151" s="126" t="s">
        <v>330</v>
      </c>
      <c r="G151" s="126"/>
      <c r="H151" s="114"/>
      <c r="I151" s="114"/>
      <c r="J151" s="114"/>
      <c r="K151" s="114"/>
      <c r="L151" s="114"/>
      <c r="M151" s="114"/>
    </row>
    <row r="152" spans="1:13" s="115" customFormat="1" ht="20.100000000000001" customHeight="1" x14ac:dyDescent="0.2">
      <c r="A152" s="128" t="s">
        <v>72</v>
      </c>
      <c r="C152" s="127">
        <v>19</v>
      </c>
      <c r="D152" s="126" t="s">
        <v>64</v>
      </c>
      <c r="G152" s="126"/>
      <c r="H152" s="114"/>
      <c r="I152" s="114"/>
      <c r="J152" s="114"/>
      <c r="K152" s="114"/>
      <c r="L152" s="114"/>
      <c r="M152" s="114"/>
    </row>
    <row r="153" spans="1:13" s="115" customFormat="1" ht="20.100000000000001" customHeight="1" x14ac:dyDescent="0.2">
      <c r="A153" s="128" t="s">
        <v>75</v>
      </c>
      <c r="C153" s="127">
        <v>20</v>
      </c>
      <c r="D153" s="126" t="s">
        <v>73</v>
      </c>
      <c r="G153" s="126"/>
      <c r="H153" s="114"/>
      <c r="I153" s="114"/>
      <c r="J153" s="114"/>
      <c r="K153" s="114"/>
      <c r="L153" s="114"/>
      <c r="M153" s="114"/>
    </row>
    <row r="154" spans="1:13" s="115" customFormat="1" ht="20.100000000000001" customHeight="1" x14ac:dyDescent="0.2">
      <c r="A154" s="128" t="s">
        <v>77</v>
      </c>
      <c r="C154" s="127">
        <v>21</v>
      </c>
      <c r="D154" s="126"/>
      <c r="G154" s="126"/>
      <c r="H154" s="114"/>
      <c r="I154" s="114"/>
      <c r="J154" s="114"/>
      <c r="K154" s="114"/>
      <c r="L154" s="114"/>
      <c r="M154" s="114"/>
    </row>
    <row r="155" spans="1:13" s="115" customFormat="1" ht="20.100000000000001" customHeight="1" x14ac:dyDescent="0.2">
      <c r="A155" s="128" t="s">
        <v>79</v>
      </c>
      <c r="C155" s="127">
        <v>22</v>
      </c>
      <c r="H155" s="114"/>
      <c r="I155" s="114"/>
      <c r="J155" s="114"/>
      <c r="K155" s="114">
        <f>SUM(K145:K154)</f>
        <v>0</v>
      </c>
      <c r="L155" s="114"/>
      <c r="M155" s="114"/>
    </row>
    <row r="156" spans="1:13" s="115" customFormat="1" ht="20.100000000000001" customHeight="1" x14ac:dyDescent="0.2">
      <c r="A156" s="128" t="s">
        <v>81</v>
      </c>
      <c r="C156" s="127">
        <v>23</v>
      </c>
      <c r="D156" s="115" t="s">
        <v>5</v>
      </c>
      <c r="G156" s="126"/>
      <c r="H156" s="114"/>
      <c r="I156" s="114"/>
      <c r="J156" s="114"/>
      <c r="K156" s="114"/>
      <c r="L156" s="114"/>
      <c r="M156" s="114"/>
    </row>
    <row r="157" spans="1:13" s="115" customFormat="1" ht="20.100000000000001" customHeight="1" x14ac:dyDescent="0.2">
      <c r="A157" s="128" t="s">
        <v>83</v>
      </c>
      <c r="C157" s="127">
        <v>24</v>
      </c>
      <c r="D157" s="115" t="s">
        <v>84</v>
      </c>
      <c r="G157" s="126"/>
      <c r="H157" s="114"/>
      <c r="I157" s="114"/>
      <c r="J157" s="114"/>
      <c r="K157" s="114"/>
      <c r="L157" s="114"/>
      <c r="M157" s="114"/>
    </row>
    <row r="158" spans="1:13" s="115" customFormat="1" ht="20.100000000000001" customHeight="1" x14ac:dyDescent="0.2">
      <c r="A158" s="128" t="s">
        <v>86</v>
      </c>
      <c r="C158" s="127">
        <v>25</v>
      </c>
      <c r="D158" s="115" t="s">
        <v>57</v>
      </c>
      <c r="E158" s="118" t="s">
        <v>33</v>
      </c>
      <c r="G158" s="126"/>
      <c r="H158" s="114"/>
      <c r="I158" s="114"/>
      <c r="J158" s="114"/>
      <c r="K158" s="114"/>
      <c r="L158" s="114"/>
      <c r="M158" s="114"/>
    </row>
    <row r="159" spans="1:13" s="115" customFormat="1" ht="20.100000000000001" customHeight="1" x14ac:dyDescent="0.2">
      <c r="A159" s="128" t="s">
        <v>88</v>
      </c>
      <c r="C159" s="127">
        <v>26</v>
      </c>
      <c r="E159" s="118" t="s">
        <v>35</v>
      </c>
      <c r="G159" s="126"/>
      <c r="H159" s="114"/>
      <c r="I159" s="114"/>
      <c r="J159" s="114"/>
      <c r="K159" s="114"/>
      <c r="L159" s="114"/>
      <c r="M159" s="114"/>
    </row>
    <row r="160" spans="1:13" s="115" customFormat="1" ht="20.100000000000001" customHeight="1" x14ac:dyDescent="0.2">
      <c r="A160" s="128" t="s">
        <v>90</v>
      </c>
      <c r="C160" s="127">
        <v>27</v>
      </c>
      <c r="E160" s="118" t="s">
        <v>37</v>
      </c>
      <c r="G160" s="126"/>
      <c r="H160" s="114"/>
      <c r="I160" s="114"/>
      <c r="J160" s="114"/>
      <c r="K160" s="114"/>
      <c r="L160" s="114"/>
      <c r="M160" s="114"/>
    </row>
    <row r="161" spans="1:13" s="115" customFormat="1" ht="20.100000000000001" customHeight="1" x14ac:dyDescent="0.2">
      <c r="A161" s="128" t="s">
        <v>92</v>
      </c>
      <c r="C161" s="127">
        <v>28</v>
      </c>
      <c r="D161" s="115" t="s">
        <v>0</v>
      </c>
      <c r="E161" s="118" t="s">
        <v>39</v>
      </c>
      <c r="G161" s="126"/>
      <c r="H161" s="114"/>
      <c r="I161" s="114"/>
      <c r="J161" s="114"/>
      <c r="K161" s="114"/>
      <c r="L161" s="114"/>
      <c r="M161" s="114"/>
    </row>
    <row r="162" spans="1:13" s="115" customFormat="1" ht="20.100000000000001" customHeight="1" x14ac:dyDescent="0.2">
      <c r="A162" s="128" t="s">
        <v>94</v>
      </c>
      <c r="C162" s="127">
        <v>29</v>
      </c>
      <c r="D162" s="115" t="s">
        <v>95</v>
      </c>
      <c r="E162" s="118" t="s">
        <v>42</v>
      </c>
      <c r="G162" s="126"/>
      <c r="H162" s="114"/>
      <c r="I162" s="114"/>
      <c r="J162" s="114"/>
      <c r="K162" s="114"/>
      <c r="L162" s="114"/>
      <c r="M162" s="114"/>
    </row>
    <row r="163" spans="1:13" s="115" customFormat="1" ht="20.100000000000001" customHeight="1" x14ac:dyDescent="0.2">
      <c r="A163" s="128" t="s">
        <v>97</v>
      </c>
      <c r="C163" s="127">
        <v>30</v>
      </c>
      <c r="D163" s="115" t="s">
        <v>98</v>
      </c>
      <c r="E163" s="118" t="s">
        <v>45</v>
      </c>
      <c r="G163" s="126"/>
      <c r="H163" s="114"/>
      <c r="I163" s="114"/>
      <c r="J163" s="114"/>
      <c r="K163" s="114"/>
      <c r="L163" s="114"/>
      <c r="M163" s="114"/>
    </row>
    <row r="164" spans="1:13" s="115" customFormat="1" ht="20.100000000000001" customHeight="1" x14ac:dyDescent="0.2">
      <c r="A164" s="128" t="s">
        <v>100</v>
      </c>
      <c r="D164" s="115" t="s">
        <v>101</v>
      </c>
      <c r="E164" s="118" t="s">
        <v>48</v>
      </c>
      <c r="G164" s="126"/>
      <c r="H164" s="114"/>
      <c r="I164" s="114"/>
      <c r="J164" s="114"/>
      <c r="K164" s="114"/>
      <c r="L164" s="114"/>
      <c r="M164" s="114"/>
    </row>
    <row r="165" spans="1:13" s="115" customFormat="1" ht="20.100000000000001" customHeight="1" x14ac:dyDescent="0.2">
      <c r="A165" s="128" t="s">
        <v>103</v>
      </c>
      <c r="D165" s="115" t="s">
        <v>104</v>
      </c>
      <c r="H165" s="114"/>
      <c r="I165" s="114"/>
      <c r="J165" s="114"/>
      <c r="K165" s="114"/>
      <c r="L165" s="114"/>
      <c r="M165" s="114"/>
    </row>
    <row r="166" spans="1:13" s="115" customFormat="1" ht="20.100000000000001" customHeight="1" x14ac:dyDescent="0.2">
      <c r="A166" s="128" t="s">
        <v>106</v>
      </c>
      <c r="D166" s="115" t="s">
        <v>107</v>
      </c>
      <c r="G166" s="126"/>
      <c r="H166" s="114"/>
      <c r="I166" s="114"/>
      <c r="J166" s="114"/>
      <c r="K166" s="114"/>
      <c r="L166" s="114"/>
      <c r="M166" s="114"/>
    </row>
    <row r="167" spans="1:13" s="115" customFormat="1" ht="20.100000000000001" customHeight="1" x14ac:dyDescent="0.2">
      <c r="A167" s="128" t="s">
        <v>109</v>
      </c>
      <c r="D167" s="115" t="s">
        <v>110</v>
      </c>
      <c r="E167" s="118" t="s">
        <v>55</v>
      </c>
      <c r="G167" s="126"/>
      <c r="H167" s="114"/>
      <c r="I167" s="114"/>
      <c r="J167" s="114"/>
      <c r="K167" s="114"/>
      <c r="L167" s="114"/>
      <c r="M167" s="114"/>
    </row>
    <row r="168" spans="1:13" s="115" customFormat="1" ht="20.100000000000001" customHeight="1" x14ac:dyDescent="0.2">
      <c r="A168" s="128" t="s">
        <v>112</v>
      </c>
      <c r="D168" s="115" t="s">
        <v>113</v>
      </c>
      <c r="G168" s="126"/>
      <c r="H168" s="114"/>
      <c r="I168" s="114"/>
      <c r="J168" s="114"/>
      <c r="K168" s="114"/>
      <c r="L168" s="114"/>
      <c r="M168" s="114"/>
    </row>
    <row r="169" spans="1:13" s="115" customFormat="1" ht="20.100000000000001" customHeight="1" x14ac:dyDescent="0.2">
      <c r="A169" s="128" t="s">
        <v>115</v>
      </c>
      <c r="D169" s="115" t="s">
        <v>116</v>
      </c>
      <c r="G169" s="126"/>
      <c r="H169" s="114"/>
      <c r="I169" s="114"/>
      <c r="J169" s="114"/>
      <c r="K169" s="114"/>
      <c r="L169" s="114"/>
      <c r="M169" s="114"/>
    </row>
    <row r="170" spans="1:13" s="115" customFormat="1" ht="20.100000000000001" customHeight="1" x14ac:dyDescent="0.2">
      <c r="A170" s="128" t="s">
        <v>118</v>
      </c>
      <c r="D170" s="115" t="s">
        <v>116</v>
      </c>
      <c r="E170" s="118" t="s">
        <v>62</v>
      </c>
      <c r="G170" s="126"/>
      <c r="H170" s="114"/>
      <c r="I170" s="114"/>
      <c r="J170" s="114"/>
      <c r="K170" s="114"/>
      <c r="L170" s="114"/>
      <c r="M170" s="114"/>
    </row>
    <row r="171" spans="1:13" s="115" customFormat="1" ht="20.100000000000001" customHeight="1" x14ac:dyDescent="0.2">
      <c r="A171" s="128" t="s">
        <v>120</v>
      </c>
      <c r="D171" s="115" t="s">
        <v>121</v>
      </c>
      <c r="E171" s="118" t="s">
        <v>65</v>
      </c>
      <c r="G171" s="126"/>
      <c r="H171" s="114"/>
      <c r="I171" s="114"/>
      <c r="J171" s="114"/>
      <c r="K171" s="114"/>
      <c r="L171" s="114"/>
      <c r="M171" s="114"/>
    </row>
    <row r="172" spans="1:13" s="115" customFormat="1" ht="20.100000000000001" customHeight="1" x14ac:dyDescent="0.2">
      <c r="A172" s="128" t="s">
        <v>123</v>
      </c>
      <c r="D172" s="115" t="s">
        <v>124</v>
      </c>
      <c r="E172" s="118" t="s">
        <v>68</v>
      </c>
      <c r="G172" s="126"/>
      <c r="H172" s="114"/>
      <c r="I172" s="114"/>
      <c r="J172" s="114"/>
      <c r="K172" s="114"/>
      <c r="L172" s="114"/>
      <c r="M172" s="114"/>
    </row>
    <row r="173" spans="1:13" s="115" customFormat="1" ht="20.100000000000001" customHeight="1" x14ac:dyDescent="0.2">
      <c r="A173" s="128" t="s">
        <v>126</v>
      </c>
      <c r="D173" s="115" t="s">
        <v>127</v>
      </c>
      <c r="E173" s="118" t="s">
        <v>71</v>
      </c>
      <c r="G173" s="126"/>
      <c r="H173" s="114"/>
      <c r="I173" s="114"/>
      <c r="J173" s="114"/>
      <c r="K173" s="114"/>
      <c r="L173" s="114"/>
      <c r="M173" s="114"/>
    </row>
    <row r="174" spans="1:13" s="115" customFormat="1" ht="20.100000000000001" customHeight="1" x14ac:dyDescent="0.2">
      <c r="A174" s="128" t="s">
        <v>129</v>
      </c>
      <c r="D174" s="115" t="s">
        <v>130</v>
      </c>
      <c r="E174" s="118" t="s">
        <v>74</v>
      </c>
      <c r="G174" s="126"/>
      <c r="H174" s="114"/>
      <c r="I174" s="114"/>
      <c r="J174" s="114"/>
      <c r="K174" s="114"/>
      <c r="L174" s="114"/>
      <c r="M174" s="114"/>
    </row>
    <row r="175" spans="1:13" s="115" customFormat="1" ht="20.100000000000001" customHeight="1" x14ac:dyDescent="0.2">
      <c r="A175" s="128" t="s">
        <v>132</v>
      </c>
      <c r="D175" s="115" t="s">
        <v>133</v>
      </c>
      <c r="E175" s="118" t="s">
        <v>76</v>
      </c>
      <c r="H175" s="114"/>
      <c r="I175" s="114"/>
      <c r="J175" s="114"/>
      <c r="K175" s="114"/>
      <c r="L175" s="114"/>
      <c r="M175" s="114"/>
    </row>
    <row r="176" spans="1:13" s="115" customFormat="1" ht="20.100000000000001" customHeight="1" x14ac:dyDescent="0.2">
      <c r="A176" s="128" t="s">
        <v>135</v>
      </c>
      <c r="D176" s="115" t="s">
        <v>136</v>
      </c>
      <c r="E176" s="118" t="s">
        <v>78</v>
      </c>
      <c r="G176" s="126"/>
      <c r="H176" s="114"/>
      <c r="I176" s="114"/>
      <c r="J176" s="114"/>
      <c r="K176" s="114"/>
      <c r="L176" s="114"/>
      <c r="M176" s="114"/>
    </row>
    <row r="177" spans="1:13" s="115" customFormat="1" ht="20.100000000000001" customHeight="1" x14ac:dyDescent="0.2">
      <c r="A177" s="128" t="s">
        <v>138</v>
      </c>
      <c r="D177" s="115" t="s">
        <v>139</v>
      </c>
      <c r="E177" s="118" t="s">
        <v>80</v>
      </c>
      <c r="G177" s="126"/>
      <c r="H177" s="114"/>
      <c r="I177" s="114"/>
      <c r="J177" s="114"/>
      <c r="K177" s="114"/>
      <c r="L177" s="114"/>
      <c r="M177" s="114"/>
    </row>
    <row r="178" spans="1:13" s="115" customFormat="1" ht="20.100000000000001" customHeight="1" x14ac:dyDescent="0.2">
      <c r="A178" s="128" t="s">
        <v>141</v>
      </c>
      <c r="D178" s="115" t="s">
        <v>142</v>
      </c>
      <c r="G178" s="126"/>
      <c r="H178" s="114"/>
      <c r="I178" s="114"/>
      <c r="J178" s="114"/>
      <c r="K178" s="114"/>
      <c r="L178" s="114"/>
      <c r="M178" s="114"/>
    </row>
    <row r="179" spans="1:13" s="115" customFormat="1" ht="20.100000000000001" customHeight="1" x14ac:dyDescent="0.2">
      <c r="A179" s="128" t="s">
        <v>144</v>
      </c>
      <c r="D179" s="115" t="s">
        <v>145</v>
      </c>
      <c r="E179" s="118" t="s">
        <v>85</v>
      </c>
      <c r="G179" s="126"/>
      <c r="H179" s="114"/>
      <c r="I179" s="114"/>
      <c r="J179" s="114"/>
      <c r="K179" s="114"/>
      <c r="L179" s="114"/>
      <c r="M179" s="114"/>
    </row>
    <row r="180" spans="1:13" s="115" customFormat="1" ht="20.100000000000001" customHeight="1" x14ac:dyDescent="0.2">
      <c r="A180" s="128" t="s">
        <v>147</v>
      </c>
      <c r="E180" s="118" t="s">
        <v>87</v>
      </c>
      <c r="G180" s="126"/>
      <c r="H180" s="114"/>
      <c r="I180" s="114"/>
      <c r="J180" s="114"/>
      <c r="K180" s="114"/>
      <c r="L180" s="114"/>
      <c r="M180" s="114"/>
    </row>
    <row r="181" spans="1:13" s="115" customFormat="1" ht="20.100000000000001" customHeight="1" x14ac:dyDescent="0.2">
      <c r="A181" s="128" t="s">
        <v>149</v>
      </c>
      <c r="E181" s="118" t="s">
        <v>89</v>
      </c>
      <c r="G181" s="126"/>
      <c r="H181" s="114"/>
      <c r="I181" s="114"/>
      <c r="J181" s="114"/>
      <c r="K181" s="114"/>
      <c r="L181" s="114"/>
      <c r="M181" s="114"/>
    </row>
    <row r="182" spans="1:13" s="115" customFormat="1" ht="20.100000000000001" customHeight="1" x14ac:dyDescent="0.2">
      <c r="A182" s="128" t="s">
        <v>151</v>
      </c>
      <c r="E182" s="118" t="s">
        <v>91</v>
      </c>
      <c r="G182" s="126"/>
      <c r="H182" s="114"/>
      <c r="I182" s="114"/>
      <c r="J182" s="114"/>
      <c r="K182" s="114"/>
      <c r="L182" s="114"/>
      <c r="M182" s="114"/>
    </row>
    <row r="183" spans="1:13" s="115" customFormat="1" ht="20.100000000000001" customHeight="1" x14ac:dyDescent="0.2">
      <c r="A183" s="128" t="s">
        <v>153</v>
      </c>
      <c r="E183" s="118" t="s">
        <v>93</v>
      </c>
      <c r="G183" s="126"/>
      <c r="H183" s="114"/>
      <c r="I183" s="114"/>
      <c r="J183" s="114"/>
      <c r="K183" s="114"/>
      <c r="L183" s="114"/>
      <c r="M183" s="114"/>
    </row>
    <row r="184" spans="1:13" s="115" customFormat="1" ht="20.100000000000001" customHeight="1" x14ac:dyDescent="0.2">
      <c r="A184" s="128" t="s">
        <v>155</v>
      </c>
      <c r="E184" s="118" t="s">
        <v>96</v>
      </c>
      <c r="G184" s="126"/>
      <c r="H184" s="114"/>
      <c r="I184" s="114"/>
      <c r="J184" s="114"/>
      <c r="K184" s="114"/>
      <c r="L184" s="114"/>
      <c r="M184" s="114"/>
    </row>
    <row r="185" spans="1:13" s="115" customFormat="1" ht="20.100000000000001" customHeight="1" x14ac:dyDescent="0.2">
      <c r="A185" s="128" t="s">
        <v>157</v>
      </c>
      <c r="E185" s="118" t="s">
        <v>99</v>
      </c>
      <c r="G185" s="126"/>
      <c r="H185" s="114"/>
      <c r="I185" s="114"/>
      <c r="J185" s="114"/>
      <c r="K185" s="114"/>
      <c r="L185" s="114"/>
      <c r="M185" s="114"/>
    </row>
    <row r="186" spans="1:13" s="115" customFormat="1" ht="20.100000000000001" customHeight="1" x14ac:dyDescent="0.2">
      <c r="A186" s="128" t="s">
        <v>159</v>
      </c>
      <c r="E186" s="118" t="s">
        <v>102</v>
      </c>
      <c r="G186" s="126"/>
      <c r="H186" s="114"/>
      <c r="I186" s="114"/>
      <c r="J186" s="114"/>
      <c r="K186" s="114"/>
      <c r="L186" s="114"/>
      <c r="M186" s="114"/>
    </row>
    <row r="187" spans="1:13" s="115" customFormat="1" ht="20.100000000000001" customHeight="1" x14ac:dyDescent="0.2">
      <c r="A187" s="128" t="s">
        <v>161</v>
      </c>
      <c r="E187" s="118" t="s">
        <v>105</v>
      </c>
      <c r="G187" s="126"/>
      <c r="H187" s="114"/>
      <c r="I187" s="114"/>
      <c r="J187" s="114"/>
      <c r="K187" s="114"/>
      <c r="L187" s="114"/>
      <c r="M187" s="114"/>
    </row>
    <row r="188" spans="1:13" s="115" customFormat="1" ht="20.100000000000001" customHeight="1" x14ac:dyDescent="0.2">
      <c r="A188" s="128" t="s">
        <v>163</v>
      </c>
      <c r="B188" s="126"/>
      <c r="E188" s="118" t="s">
        <v>108</v>
      </c>
      <c r="G188" s="126"/>
      <c r="H188" s="114"/>
      <c r="I188" s="114"/>
      <c r="J188" s="114"/>
      <c r="K188" s="114"/>
      <c r="L188" s="114"/>
      <c r="M188" s="114"/>
    </row>
    <row r="189" spans="1:13" s="115" customFormat="1" ht="20.100000000000001" customHeight="1" x14ac:dyDescent="0.2">
      <c r="A189" s="128" t="s">
        <v>164</v>
      </c>
      <c r="B189" s="126"/>
      <c r="E189" s="118" t="s">
        <v>111</v>
      </c>
      <c r="G189" s="126"/>
      <c r="H189" s="114"/>
      <c r="I189" s="114"/>
      <c r="J189" s="114"/>
      <c r="K189" s="114"/>
      <c r="L189" s="114"/>
      <c r="M189" s="114"/>
    </row>
    <row r="190" spans="1:13" s="115" customFormat="1" ht="20.100000000000001" customHeight="1" x14ac:dyDescent="0.2">
      <c r="A190" s="128" t="s">
        <v>165</v>
      </c>
      <c r="B190" s="126"/>
      <c r="E190" s="118" t="s">
        <v>114</v>
      </c>
      <c r="G190" s="126"/>
      <c r="H190" s="114"/>
      <c r="I190" s="114"/>
      <c r="J190" s="114"/>
      <c r="K190" s="114"/>
      <c r="L190" s="114"/>
      <c r="M190" s="114"/>
    </row>
    <row r="191" spans="1:13" s="115" customFormat="1" ht="20.100000000000001" customHeight="1" x14ac:dyDescent="0.2">
      <c r="A191" s="128" t="s">
        <v>167</v>
      </c>
      <c r="B191" s="126"/>
      <c r="E191" s="118" t="s">
        <v>117</v>
      </c>
      <c r="G191" s="126"/>
      <c r="H191" s="114"/>
      <c r="I191" s="114"/>
      <c r="J191" s="114"/>
      <c r="K191" s="114"/>
      <c r="L191" s="114"/>
      <c r="M191" s="114"/>
    </row>
    <row r="192" spans="1:13" s="115" customFormat="1" ht="20.100000000000001" customHeight="1" x14ac:dyDescent="0.2">
      <c r="A192" s="128" t="s">
        <v>169</v>
      </c>
      <c r="B192" s="126"/>
      <c r="E192" s="118" t="s">
        <v>119</v>
      </c>
      <c r="G192" s="126"/>
      <c r="H192" s="114"/>
      <c r="I192" s="114"/>
      <c r="J192" s="114"/>
      <c r="K192" s="114"/>
      <c r="L192" s="114"/>
      <c r="M192" s="114"/>
    </row>
    <row r="193" spans="1:13" s="115" customFormat="1" ht="20.100000000000001" customHeight="1" x14ac:dyDescent="0.2">
      <c r="A193" s="128" t="s">
        <v>171</v>
      </c>
      <c r="B193" s="126"/>
      <c r="E193" s="118" t="s">
        <v>122</v>
      </c>
      <c r="G193" s="126"/>
      <c r="H193" s="114"/>
      <c r="I193" s="114"/>
      <c r="J193" s="114"/>
      <c r="K193" s="114"/>
      <c r="L193" s="114"/>
      <c r="M193" s="114"/>
    </row>
    <row r="194" spans="1:13" s="115" customFormat="1" ht="20.100000000000001" customHeight="1" x14ac:dyDescent="0.2">
      <c r="A194" s="128" t="s">
        <v>173</v>
      </c>
      <c r="B194" s="126"/>
      <c r="E194" s="118" t="s">
        <v>125</v>
      </c>
      <c r="G194" s="126"/>
      <c r="H194" s="114"/>
      <c r="I194" s="114"/>
      <c r="J194" s="114"/>
      <c r="K194" s="114"/>
      <c r="L194" s="114"/>
      <c r="M194" s="114"/>
    </row>
    <row r="195" spans="1:13" s="115" customFormat="1" ht="20.100000000000001" customHeight="1" x14ac:dyDescent="0.2">
      <c r="A195" s="128" t="s">
        <v>175</v>
      </c>
      <c r="B195" s="126"/>
      <c r="E195" s="118" t="s">
        <v>128</v>
      </c>
      <c r="G195" s="126"/>
      <c r="H195" s="114"/>
      <c r="I195" s="114"/>
      <c r="J195" s="114"/>
      <c r="K195" s="114"/>
      <c r="L195" s="114"/>
      <c r="M195" s="114"/>
    </row>
    <row r="196" spans="1:13" s="115" customFormat="1" ht="20.100000000000001" customHeight="1" x14ac:dyDescent="0.2">
      <c r="A196" s="128" t="s">
        <v>177</v>
      </c>
      <c r="B196" s="126"/>
      <c r="E196" s="118" t="s">
        <v>131</v>
      </c>
      <c r="G196" s="126"/>
      <c r="H196" s="114"/>
      <c r="I196" s="114"/>
      <c r="J196" s="114"/>
      <c r="K196" s="114"/>
      <c r="L196" s="114"/>
      <c r="M196" s="114"/>
    </row>
    <row r="197" spans="1:13" s="115" customFormat="1" ht="20.100000000000001" customHeight="1" x14ac:dyDescent="0.2">
      <c r="A197" s="128" t="s">
        <v>179</v>
      </c>
      <c r="B197" s="126"/>
      <c r="E197" s="118" t="s">
        <v>134</v>
      </c>
      <c r="G197" s="126"/>
      <c r="H197" s="114"/>
      <c r="I197" s="114"/>
      <c r="J197" s="114"/>
      <c r="K197" s="114"/>
      <c r="L197" s="114"/>
      <c r="M197" s="114"/>
    </row>
    <row r="198" spans="1:13" s="115" customFormat="1" ht="20.100000000000001" customHeight="1" x14ac:dyDescent="0.2">
      <c r="A198" s="128" t="s">
        <v>181</v>
      </c>
      <c r="E198" s="118" t="s">
        <v>137</v>
      </c>
      <c r="G198" s="126"/>
      <c r="H198" s="114"/>
      <c r="I198" s="114"/>
      <c r="J198" s="114"/>
      <c r="K198" s="114"/>
      <c r="L198" s="114"/>
      <c r="M198" s="114"/>
    </row>
    <row r="199" spans="1:13" s="115" customFormat="1" ht="20.100000000000001" customHeight="1" x14ac:dyDescent="0.2">
      <c r="A199" s="128" t="s">
        <v>183</v>
      </c>
      <c r="E199" s="118" t="s">
        <v>140</v>
      </c>
      <c r="G199" s="126"/>
      <c r="H199" s="114"/>
      <c r="I199" s="114"/>
      <c r="J199" s="114"/>
      <c r="K199" s="114"/>
      <c r="L199" s="114"/>
      <c r="M199" s="114"/>
    </row>
    <row r="200" spans="1:13" s="115" customFormat="1" ht="20.100000000000001" customHeight="1" x14ac:dyDescent="0.2">
      <c r="A200" s="128" t="s">
        <v>186</v>
      </c>
      <c r="E200" s="118" t="s">
        <v>143</v>
      </c>
      <c r="G200" s="126"/>
      <c r="H200" s="114"/>
      <c r="I200" s="114"/>
      <c r="J200" s="114"/>
      <c r="K200" s="114"/>
      <c r="L200" s="114"/>
      <c r="M200" s="114"/>
    </row>
    <row r="201" spans="1:13" s="115" customFormat="1" ht="20.100000000000001" customHeight="1" x14ac:dyDescent="0.2">
      <c r="A201" s="128" t="s">
        <v>188</v>
      </c>
      <c r="E201" s="118" t="s">
        <v>146</v>
      </c>
      <c r="G201" s="126"/>
      <c r="H201" s="114"/>
      <c r="I201" s="114"/>
      <c r="J201" s="114"/>
      <c r="K201" s="114"/>
      <c r="L201" s="114"/>
      <c r="M201" s="114"/>
    </row>
    <row r="202" spans="1:13" s="115" customFormat="1" ht="20.100000000000001" customHeight="1" x14ac:dyDescent="0.2">
      <c r="A202" s="128" t="s">
        <v>190</v>
      </c>
      <c r="E202" s="118" t="s">
        <v>148</v>
      </c>
      <c r="G202" s="126"/>
      <c r="H202" s="114"/>
      <c r="I202" s="114"/>
      <c r="J202" s="114"/>
      <c r="K202" s="114"/>
      <c r="L202" s="114"/>
      <c r="M202" s="114"/>
    </row>
    <row r="203" spans="1:13" s="115" customFormat="1" ht="20.100000000000001" customHeight="1" x14ac:dyDescent="0.2">
      <c r="A203" s="128" t="s">
        <v>192</v>
      </c>
      <c r="E203" s="118" t="s">
        <v>150</v>
      </c>
      <c r="G203" s="126"/>
      <c r="H203" s="114"/>
      <c r="I203" s="114"/>
      <c r="J203" s="114"/>
      <c r="K203" s="114"/>
      <c r="L203" s="114"/>
      <c r="M203" s="114"/>
    </row>
    <row r="204" spans="1:13" s="115" customFormat="1" ht="20.100000000000001" customHeight="1" x14ac:dyDescent="0.2">
      <c r="A204" s="128" t="s">
        <v>194</v>
      </c>
      <c r="E204" s="118" t="s">
        <v>152</v>
      </c>
      <c r="G204" s="126"/>
      <c r="H204" s="114"/>
      <c r="I204" s="114"/>
      <c r="J204" s="114"/>
      <c r="K204" s="114"/>
      <c r="L204" s="114"/>
      <c r="M204" s="114"/>
    </row>
    <row r="205" spans="1:13" s="115" customFormat="1" ht="20.100000000000001" customHeight="1" x14ac:dyDescent="0.2">
      <c r="A205" s="128" t="s">
        <v>196</v>
      </c>
      <c r="E205" s="118" t="s">
        <v>154</v>
      </c>
      <c r="H205" s="114"/>
      <c r="I205" s="114"/>
      <c r="J205" s="114"/>
      <c r="K205" s="114"/>
      <c r="L205" s="114"/>
      <c r="M205" s="114"/>
    </row>
    <row r="206" spans="1:13" s="115" customFormat="1" ht="20.100000000000001" customHeight="1" x14ac:dyDescent="0.2">
      <c r="A206" s="128" t="s">
        <v>198</v>
      </c>
      <c r="E206" s="118" t="s">
        <v>156</v>
      </c>
      <c r="G206" s="115" t="s">
        <v>0</v>
      </c>
      <c r="H206" s="114"/>
      <c r="I206" s="114"/>
      <c r="J206" s="114"/>
      <c r="K206" s="114"/>
      <c r="L206" s="114"/>
      <c r="M206" s="114"/>
    </row>
    <row r="207" spans="1:13" s="115" customFormat="1" ht="20.100000000000001" customHeight="1" x14ac:dyDescent="0.2">
      <c r="A207" s="128" t="s">
        <v>200</v>
      </c>
      <c r="E207" s="118" t="s">
        <v>158</v>
      </c>
      <c r="G207" s="115" t="s">
        <v>288</v>
      </c>
      <c r="H207" s="114"/>
      <c r="I207" s="114"/>
      <c r="J207" s="114"/>
      <c r="K207" s="114"/>
      <c r="L207" s="114"/>
      <c r="M207" s="114"/>
    </row>
    <row r="208" spans="1:13" s="115" customFormat="1" ht="20.100000000000001" customHeight="1" x14ac:dyDescent="0.2">
      <c r="A208" s="128" t="s">
        <v>202</v>
      </c>
      <c r="E208" s="118" t="s">
        <v>160</v>
      </c>
      <c r="G208" s="115" t="s">
        <v>289</v>
      </c>
      <c r="H208" s="114"/>
      <c r="I208" s="114"/>
      <c r="J208" s="114"/>
      <c r="K208" s="114"/>
      <c r="L208" s="114"/>
      <c r="M208" s="114"/>
    </row>
    <row r="209" spans="1:13" s="115" customFormat="1" ht="20.100000000000001" customHeight="1" x14ac:dyDescent="0.2">
      <c r="A209" s="128" t="s">
        <v>205</v>
      </c>
      <c r="E209" s="118" t="s">
        <v>162</v>
      </c>
      <c r="G209" s="115" t="s">
        <v>204</v>
      </c>
      <c r="H209" s="114"/>
      <c r="I209" s="114"/>
      <c r="J209" s="114"/>
      <c r="K209" s="114"/>
      <c r="L209" s="114"/>
      <c r="M209" s="114"/>
    </row>
    <row r="210" spans="1:13" s="115" customFormat="1" ht="20.100000000000001" customHeight="1" x14ac:dyDescent="0.2">
      <c r="A210" s="128" t="s">
        <v>207</v>
      </c>
      <c r="E210" s="118" t="s">
        <v>323</v>
      </c>
      <c r="G210" s="115" t="s">
        <v>290</v>
      </c>
      <c r="H210" s="114"/>
      <c r="I210" s="114"/>
      <c r="J210" s="114"/>
      <c r="K210" s="114"/>
      <c r="L210" s="114"/>
      <c r="M210" s="114"/>
    </row>
    <row r="211" spans="1:13" s="115" customFormat="1" ht="20.100000000000001" customHeight="1" x14ac:dyDescent="0.2">
      <c r="A211" s="128" t="s">
        <v>210</v>
      </c>
      <c r="E211" s="118" t="s">
        <v>324</v>
      </c>
      <c r="G211" s="115" t="s">
        <v>209</v>
      </c>
      <c r="H211" s="114"/>
      <c r="I211" s="114"/>
      <c r="J211" s="114"/>
      <c r="K211" s="114"/>
      <c r="L211" s="114"/>
      <c r="M211" s="114"/>
    </row>
    <row r="212" spans="1:13" s="115" customFormat="1" ht="20.100000000000001" customHeight="1" x14ac:dyDescent="0.2">
      <c r="A212" s="128" t="s">
        <v>212</v>
      </c>
      <c r="E212" s="118" t="s">
        <v>166</v>
      </c>
      <c r="G212" s="115" t="s">
        <v>291</v>
      </c>
      <c r="H212" s="114"/>
      <c r="I212" s="114"/>
      <c r="J212" s="114"/>
      <c r="K212" s="114"/>
      <c r="L212" s="114"/>
      <c r="M212" s="114"/>
    </row>
    <row r="213" spans="1:13" s="115" customFormat="1" ht="20.100000000000001" customHeight="1" x14ac:dyDescent="0.2">
      <c r="A213" s="128" t="s">
        <v>214</v>
      </c>
      <c r="E213" s="118" t="s">
        <v>168</v>
      </c>
      <c r="G213" s="115" t="s">
        <v>292</v>
      </c>
      <c r="H213" s="114"/>
      <c r="I213" s="114"/>
      <c r="J213" s="114"/>
      <c r="K213" s="114"/>
      <c r="L213" s="114"/>
      <c r="M213" s="114"/>
    </row>
    <row r="214" spans="1:13" s="115" customFormat="1" ht="20.100000000000001" customHeight="1" x14ac:dyDescent="0.2">
      <c r="A214" s="128" t="s">
        <v>216</v>
      </c>
      <c r="E214" s="118" t="s">
        <v>170</v>
      </c>
      <c r="G214" s="115" t="s">
        <v>293</v>
      </c>
      <c r="H214" s="114"/>
      <c r="I214" s="114"/>
      <c r="J214" s="114"/>
      <c r="K214" s="114"/>
      <c r="L214" s="114"/>
      <c r="M214" s="114"/>
    </row>
    <row r="215" spans="1:13" s="115" customFormat="1" ht="20.100000000000001" customHeight="1" x14ac:dyDescent="0.2">
      <c r="A215" s="128" t="s">
        <v>217</v>
      </c>
      <c r="E215" s="118" t="s">
        <v>172</v>
      </c>
      <c r="G215" s="115" t="s">
        <v>294</v>
      </c>
      <c r="H215" s="114"/>
      <c r="I215" s="114"/>
      <c r="J215" s="114"/>
      <c r="K215" s="114"/>
      <c r="L215" s="114"/>
      <c r="M215" s="114"/>
    </row>
    <row r="216" spans="1:13" s="115" customFormat="1" ht="20.100000000000001" customHeight="1" x14ac:dyDescent="0.2">
      <c r="A216" s="128" t="s">
        <v>219</v>
      </c>
      <c r="E216" s="118" t="s">
        <v>174</v>
      </c>
      <c r="H216" s="114"/>
      <c r="I216" s="114"/>
      <c r="J216" s="114"/>
      <c r="K216" s="114"/>
      <c r="L216" s="114"/>
      <c r="M216" s="114"/>
    </row>
    <row r="217" spans="1:13" s="115" customFormat="1" ht="20.100000000000001" customHeight="1" x14ac:dyDescent="0.2">
      <c r="A217" s="128" t="s">
        <v>221</v>
      </c>
      <c r="E217" s="118" t="s">
        <v>176</v>
      </c>
      <c r="H217" s="114"/>
      <c r="I217" s="114"/>
      <c r="J217" s="114"/>
      <c r="K217" s="114"/>
      <c r="L217" s="114"/>
      <c r="M217" s="114"/>
    </row>
    <row r="218" spans="1:13" s="115" customFormat="1" ht="20.100000000000001" customHeight="1" x14ac:dyDescent="0.2">
      <c r="A218" s="128" t="s">
        <v>223</v>
      </c>
      <c r="E218" s="118" t="s">
        <v>178</v>
      </c>
      <c r="H218" s="114"/>
      <c r="I218" s="114"/>
      <c r="J218" s="114"/>
      <c r="K218" s="114"/>
      <c r="L218" s="114"/>
      <c r="M218" s="114"/>
    </row>
    <row r="219" spans="1:13" s="115" customFormat="1" ht="20.100000000000001" customHeight="1" x14ac:dyDescent="0.2">
      <c r="A219" s="128" t="s">
        <v>225</v>
      </c>
      <c r="E219" s="118" t="s">
        <v>180</v>
      </c>
      <c r="H219" s="114"/>
      <c r="I219" s="114"/>
      <c r="J219" s="114"/>
      <c r="K219" s="114"/>
      <c r="L219" s="114"/>
      <c r="M219" s="114"/>
    </row>
    <row r="220" spans="1:13" s="115" customFormat="1" ht="20.100000000000001" customHeight="1" x14ac:dyDescent="0.2">
      <c r="A220" s="128" t="s">
        <v>227</v>
      </c>
      <c r="E220" s="118" t="s">
        <v>182</v>
      </c>
      <c r="H220" s="114"/>
      <c r="I220" s="114"/>
      <c r="J220" s="114"/>
      <c r="K220" s="114"/>
      <c r="L220" s="114"/>
      <c r="M220" s="114"/>
    </row>
    <row r="221" spans="1:13" s="115" customFormat="1" ht="20.100000000000001" customHeight="1" x14ac:dyDescent="0.2">
      <c r="A221" s="128" t="s">
        <v>229</v>
      </c>
      <c r="H221" s="114"/>
      <c r="I221" s="114"/>
      <c r="J221" s="114"/>
      <c r="K221" s="114"/>
      <c r="L221" s="114"/>
      <c r="M221" s="114"/>
    </row>
    <row r="222" spans="1:13" s="115" customFormat="1" ht="20.100000000000001" customHeight="1" x14ac:dyDescent="0.2">
      <c r="A222" s="128" t="s">
        <v>231</v>
      </c>
      <c r="E222" s="118" t="s">
        <v>185</v>
      </c>
      <c r="H222" s="114"/>
      <c r="I222" s="114"/>
      <c r="J222" s="114"/>
      <c r="K222" s="114"/>
      <c r="L222" s="114"/>
      <c r="M222" s="114"/>
    </row>
    <row r="223" spans="1:13" s="115" customFormat="1" ht="20.100000000000001" customHeight="1" x14ac:dyDescent="0.2">
      <c r="A223" s="128" t="s">
        <v>232</v>
      </c>
      <c r="E223" s="118" t="s">
        <v>187</v>
      </c>
      <c r="H223" s="114"/>
      <c r="I223" s="114"/>
      <c r="J223" s="114"/>
      <c r="K223" s="114"/>
      <c r="L223" s="114"/>
      <c r="M223" s="114"/>
    </row>
    <row r="224" spans="1:13" s="115" customFormat="1" ht="20.100000000000001" customHeight="1" x14ac:dyDescent="0.2">
      <c r="A224" s="128" t="s">
        <v>233</v>
      </c>
      <c r="E224" s="118" t="s">
        <v>189</v>
      </c>
      <c r="H224" s="114"/>
      <c r="I224" s="114"/>
      <c r="J224" s="114"/>
      <c r="K224" s="114"/>
      <c r="L224" s="114"/>
      <c r="M224" s="114"/>
    </row>
    <row r="225" spans="1:13" s="115" customFormat="1" ht="20.100000000000001" customHeight="1" x14ac:dyDescent="0.2">
      <c r="A225" s="128" t="s">
        <v>234</v>
      </c>
      <c r="E225" s="118" t="s">
        <v>191</v>
      </c>
      <c r="H225" s="114"/>
      <c r="I225" s="114"/>
      <c r="J225" s="114"/>
      <c r="K225" s="114"/>
      <c r="L225" s="114"/>
      <c r="M225" s="114"/>
    </row>
    <row r="226" spans="1:13" s="115" customFormat="1" ht="20.100000000000001" customHeight="1" x14ac:dyDescent="0.2">
      <c r="A226" s="128" t="s">
        <v>235</v>
      </c>
      <c r="E226" s="118" t="s">
        <v>193</v>
      </c>
      <c r="H226" s="114"/>
      <c r="I226" s="114"/>
      <c r="J226" s="114"/>
      <c r="K226" s="114"/>
      <c r="L226" s="114"/>
      <c r="M226" s="114"/>
    </row>
    <row r="227" spans="1:13" s="115" customFormat="1" ht="20.100000000000001" customHeight="1" x14ac:dyDescent="0.2">
      <c r="A227" s="128" t="s">
        <v>236</v>
      </c>
      <c r="E227" s="118" t="s">
        <v>195</v>
      </c>
      <c r="H227" s="114"/>
      <c r="I227" s="114"/>
      <c r="J227" s="114"/>
      <c r="K227" s="114"/>
      <c r="L227" s="114"/>
      <c r="M227" s="114"/>
    </row>
    <row r="228" spans="1:13" s="115" customFormat="1" ht="20.100000000000001" customHeight="1" x14ac:dyDescent="0.2">
      <c r="A228" s="128" t="s">
        <v>237</v>
      </c>
      <c r="E228" s="118" t="s">
        <v>197</v>
      </c>
      <c r="H228" s="114"/>
      <c r="I228" s="114"/>
      <c r="J228" s="114"/>
      <c r="K228" s="114"/>
      <c r="L228" s="114"/>
      <c r="M228" s="114"/>
    </row>
    <row r="229" spans="1:13" s="115" customFormat="1" ht="20.100000000000001" customHeight="1" x14ac:dyDescent="0.2">
      <c r="A229" s="128" t="s">
        <v>238</v>
      </c>
      <c r="E229" s="118" t="s">
        <v>199</v>
      </c>
      <c r="H229" s="114"/>
      <c r="I229" s="114"/>
      <c r="J229" s="114"/>
      <c r="K229" s="114"/>
      <c r="L229" s="114"/>
      <c r="M229" s="114"/>
    </row>
    <row r="230" spans="1:13" s="115" customFormat="1" ht="20.100000000000001" customHeight="1" x14ac:dyDescent="0.2">
      <c r="A230" s="128" t="s">
        <v>239</v>
      </c>
      <c r="E230" s="118" t="s">
        <v>201</v>
      </c>
      <c r="H230" s="114"/>
      <c r="I230" s="114"/>
      <c r="J230" s="114"/>
      <c r="K230" s="114"/>
      <c r="L230" s="114"/>
      <c r="M230" s="114"/>
    </row>
    <row r="231" spans="1:13" s="115" customFormat="1" ht="20.100000000000001" customHeight="1" x14ac:dyDescent="0.2">
      <c r="A231" s="128" t="s">
        <v>240</v>
      </c>
      <c r="E231" s="118" t="s">
        <v>203</v>
      </c>
      <c r="H231" s="114"/>
      <c r="I231" s="114"/>
      <c r="J231" s="114"/>
      <c r="K231" s="114"/>
      <c r="L231" s="114"/>
      <c r="M231" s="114"/>
    </row>
    <row r="232" spans="1:13" s="115" customFormat="1" ht="20.100000000000001" customHeight="1" x14ac:dyDescent="0.2">
      <c r="A232" s="128" t="s">
        <v>241</v>
      </c>
      <c r="E232" s="118" t="s">
        <v>206</v>
      </c>
      <c r="H232" s="114"/>
      <c r="I232" s="114"/>
      <c r="J232" s="114"/>
      <c r="K232" s="114"/>
      <c r="L232" s="114"/>
      <c r="M232" s="114"/>
    </row>
    <row r="233" spans="1:13" s="115" customFormat="1" ht="20.100000000000001" customHeight="1" x14ac:dyDescent="0.2">
      <c r="A233" s="128" t="s">
        <v>242</v>
      </c>
      <c r="E233" s="118" t="s">
        <v>208</v>
      </c>
      <c r="H233" s="114"/>
      <c r="I233" s="114"/>
      <c r="J233" s="114"/>
      <c r="K233" s="114"/>
      <c r="L233" s="114"/>
      <c r="M233" s="114"/>
    </row>
    <row r="234" spans="1:13" s="115" customFormat="1" ht="20.100000000000001" customHeight="1" x14ac:dyDescent="0.2">
      <c r="A234" s="128" t="s">
        <v>243</v>
      </c>
      <c r="E234" s="118" t="s">
        <v>211</v>
      </c>
      <c r="G234" s="126"/>
      <c r="H234" s="114"/>
      <c r="I234" s="114"/>
      <c r="J234" s="114"/>
      <c r="K234" s="114"/>
      <c r="L234" s="114"/>
      <c r="M234" s="114"/>
    </row>
    <row r="235" spans="1:13" s="115" customFormat="1" ht="20.100000000000001" customHeight="1" x14ac:dyDescent="0.2">
      <c r="A235" s="128" t="s">
        <v>244</v>
      </c>
      <c r="E235" s="118" t="s">
        <v>213</v>
      </c>
      <c r="G235" s="126"/>
      <c r="H235" s="114"/>
      <c r="I235" s="114"/>
      <c r="J235" s="114"/>
      <c r="K235" s="114"/>
      <c r="L235" s="114"/>
      <c r="M235" s="114"/>
    </row>
    <row r="236" spans="1:13" s="115" customFormat="1" ht="20.100000000000001" customHeight="1" x14ac:dyDescent="0.2">
      <c r="A236" s="128" t="s">
        <v>245</v>
      </c>
      <c r="E236" s="118" t="s">
        <v>215</v>
      </c>
      <c r="G236" s="126"/>
      <c r="H236" s="114"/>
      <c r="I236" s="114"/>
      <c r="J236" s="114"/>
      <c r="K236" s="114"/>
      <c r="L236" s="114"/>
      <c r="M236" s="114"/>
    </row>
    <row r="237" spans="1:13" s="115" customFormat="1" ht="20.100000000000001" customHeight="1" x14ac:dyDescent="0.2">
      <c r="A237" s="128" t="s">
        <v>246</v>
      </c>
      <c r="E237" s="118" t="s">
        <v>215</v>
      </c>
      <c r="G237" s="126"/>
      <c r="H237" s="114"/>
      <c r="I237" s="114"/>
      <c r="J237" s="114"/>
      <c r="K237" s="114"/>
      <c r="L237" s="114"/>
      <c r="M237" s="114"/>
    </row>
    <row r="238" spans="1:13" s="115" customFormat="1" ht="20.100000000000001" customHeight="1" x14ac:dyDescent="0.2">
      <c r="A238" s="128" t="s">
        <v>247</v>
      </c>
      <c r="E238" s="118" t="s">
        <v>218</v>
      </c>
      <c r="G238" s="126"/>
      <c r="H238" s="114"/>
      <c r="I238" s="114"/>
      <c r="J238" s="114"/>
      <c r="K238" s="114"/>
      <c r="L238" s="114"/>
      <c r="M238" s="114"/>
    </row>
    <row r="239" spans="1:13" s="115" customFormat="1" ht="20.100000000000001" customHeight="1" x14ac:dyDescent="0.2">
      <c r="A239" s="128" t="s">
        <v>248</v>
      </c>
      <c r="E239" s="118" t="s">
        <v>220</v>
      </c>
      <c r="G239" s="126"/>
      <c r="H239" s="114"/>
      <c r="I239" s="114"/>
      <c r="J239" s="114"/>
      <c r="K239" s="114"/>
      <c r="L239" s="114"/>
      <c r="M239" s="114"/>
    </row>
    <row r="240" spans="1:13" s="115" customFormat="1" ht="20.100000000000001" customHeight="1" x14ac:dyDescent="0.2">
      <c r="A240" s="128" t="s">
        <v>249</v>
      </c>
      <c r="E240" s="118" t="s">
        <v>222</v>
      </c>
      <c r="G240" s="126"/>
      <c r="H240" s="114"/>
      <c r="I240" s="114"/>
      <c r="J240" s="114"/>
      <c r="K240" s="114"/>
      <c r="L240" s="114"/>
      <c r="M240" s="114"/>
    </row>
    <row r="241" spans="1:13" s="115" customFormat="1" ht="20.100000000000001" customHeight="1" x14ac:dyDescent="0.2">
      <c r="A241" s="128" t="s">
        <v>250</v>
      </c>
      <c r="E241" s="118" t="s">
        <v>224</v>
      </c>
      <c r="G241" s="126"/>
      <c r="H241" s="114"/>
      <c r="I241" s="114"/>
      <c r="J241" s="114"/>
      <c r="K241" s="114"/>
      <c r="L241" s="114"/>
      <c r="M241" s="114"/>
    </row>
    <row r="242" spans="1:13" s="115" customFormat="1" ht="20.100000000000001" customHeight="1" x14ac:dyDescent="0.2">
      <c r="A242" s="128" t="s">
        <v>251</v>
      </c>
      <c r="E242" s="118" t="s">
        <v>226</v>
      </c>
      <c r="G242" s="126"/>
      <c r="H242" s="114"/>
      <c r="I242" s="114"/>
      <c r="J242" s="114"/>
      <c r="K242" s="114"/>
      <c r="L242" s="114"/>
      <c r="M242" s="114"/>
    </row>
    <row r="243" spans="1:13" s="115" customFormat="1" ht="20.100000000000001" customHeight="1" x14ac:dyDescent="0.2">
      <c r="A243" s="128" t="s">
        <v>252</v>
      </c>
      <c r="E243" s="118" t="s">
        <v>228</v>
      </c>
      <c r="G243" s="126"/>
      <c r="H243" s="114"/>
      <c r="I243" s="114"/>
      <c r="J243" s="114"/>
      <c r="K243" s="114"/>
      <c r="L243" s="114"/>
      <c r="M243" s="114"/>
    </row>
    <row r="244" spans="1:13" s="115" customFormat="1" ht="20.100000000000001" customHeight="1" x14ac:dyDescent="0.2">
      <c r="A244" s="128" t="s">
        <v>253</v>
      </c>
      <c r="E244" s="118" t="s">
        <v>230</v>
      </c>
      <c r="G244" s="126"/>
      <c r="H244" s="114"/>
      <c r="I244" s="114"/>
      <c r="J244" s="114"/>
      <c r="K244" s="114"/>
      <c r="L244" s="114"/>
      <c r="M244" s="114"/>
    </row>
    <row r="245" spans="1:13" s="115" customFormat="1" ht="20.100000000000001" customHeight="1" x14ac:dyDescent="0.2">
      <c r="A245" s="128" t="s">
        <v>254</v>
      </c>
      <c r="G245" s="126"/>
      <c r="H245" s="114"/>
      <c r="I245" s="114"/>
      <c r="J245" s="114"/>
      <c r="K245" s="114"/>
      <c r="L245" s="114"/>
      <c r="M245" s="114"/>
    </row>
    <row r="246" spans="1:13" s="115" customFormat="1" ht="20.100000000000001" customHeight="1" x14ac:dyDescent="0.2">
      <c r="A246" s="128" t="s">
        <v>255</v>
      </c>
      <c r="G246" s="126"/>
      <c r="H246" s="114"/>
      <c r="I246" s="114"/>
      <c r="J246" s="114"/>
      <c r="K246" s="114"/>
      <c r="L246" s="114"/>
      <c r="M246" s="114"/>
    </row>
    <row r="247" spans="1:13" s="115" customFormat="1" ht="20.100000000000001" customHeight="1" x14ac:dyDescent="0.2">
      <c r="A247" s="128" t="s">
        <v>256</v>
      </c>
      <c r="G247" s="126"/>
      <c r="H247" s="114"/>
      <c r="I247" s="114"/>
      <c r="J247" s="114"/>
      <c r="K247" s="114"/>
      <c r="L247" s="114"/>
      <c r="M247" s="114"/>
    </row>
    <row r="248" spans="1:13" s="115" customFormat="1" ht="20.100000000000001" customHeight="1" x14ac:dyDescent="0.2">
      <c r="A248" s="128" t="s">
        <v>257</v>
      </c>
      <c r="G248" s="126"/>
      <c r="H248" s="114"/>
      <c r="I248" s="114"/>
      <c r="J248" s="114"/>
      <c r="K248" s="114"/>
      <c r="L248" s="114"/>
      <c r="M248" s="114"/>
    </row>
    <row r="249" spans="1:13" s="115" customFormat="1" x14ac:dyDescent="0.2">
      <c r="A249" s="128" t="s">
        <v>258</v>
      </c>
      <c r="G249" s="126"/>
      <c r="H249" s="114"/>
      <c r="I249" s="114"/>
      <c r="J249" s="114"/>
      <c r="K249" s="114"/>
      <c r="L249" s="114"/>
      <c r="M249" s="114"/>
    </row>
    <row r="250" spans="1:13" s="115" customFormat="1" x14ac:dyDescent="0.2">
      <c r="A250" s="128" t="s">
        <v>259</v>
      </c>
      <c r="G250" s="126"/>
      <c r="H250" s="114"/>
      <c r="I250" s="114"/>
      <c r="J250" s="114"/>
      <c r="K250" s="114"/>
      <c r="L250" s="114"/>
      <c r="M250" s="114"/>
    </row>
    <row r="251" spans="1:13" s="115" customFormat="1" x14ac:dyDescent="0.2">
      <c r="A251" s="128" t="s">
        <v>260</v>
      </c>
      <c r="G251" s="126"/>
      <c r="H251" s="114"/>
      <c r="I251" s="114"/>
      <c r="J251" s="114"/>
      <c r="K251" s="114"/>
      <c r="L251" s="114"/>
      <c r="M251" s="114"/>
    </row>
    <row r="252" spans="1:13" s="115" customFormat="1" x14ac:dyDescent="0.2">
      <c r="A252" s="128" t="s">
        <v>261</v>
      </c>
      <c r="G252" s="126"/>
      <c r="H252" s="114"/>
      <c r="I252" s="114"/>
      <c r="J252" s="114"/>
      <c r="K252" s="114"/>
      <c r="L252" s="114"/>
      <c r="M252" s="114"/>
    </row>
    <row r="253" spans="1:13" s="115" customFormat="1" x14ac:dyDescent="0.2">
      <c r="A253" s="128" t="s">
        <v>262</v>
      </c>
      <c r="G253" s="126"/>
      <c r="H253" s="114"/>
      <c r="I253" s="114"/>
      <c r="J253" s="114"/>
      <c r="K253" s="114"/>
      <c r="L253" s="114"/>
      <c r="M253" s="114"/>
    </row>
    <row r="254" spans="1:13" s="115" customFormat="1" x14ac:dyDescent="0.2">
      <c r="A254" s="128" t="s">
        <v>263</v>
      </c>
      <c r="G254" s="126"/>
      <c r="H254" s="114"/>
      <c r="I254" s="114"/>
      <c r="J254" s="114"/>
      <c r="K254" s="114"/>
      <c r="L254" s="114"/>
      <c r="M254" s="114"/>
    </row>
    <row r="255" spans="1:13" s="115" customFormat="1" x14ac:dyDescent="0.2">
      <c r="A255" s="128" t="s">
        <v>264</v>
      </c>
      <c r="G255" s="126"/>
      <c r="H255" s="114"/>
      <c r="I255" s="114"/>
      <c r="J255" s="114"/>
      <c r="K255" s="114"/>
      <c r="L255" s="114"/>
      <c r="M255" s="114"/>
    </row>
    <row r="256" spans="1:13" s="115" customFormat="1" x14ac:dyDescent="0.2">
      <c r="A256" s="128" t="s">
        <v>265</v>
      </c>
      <c r="G256" s="126"/>
      <c r="H256" s="114"/>
      <c r="I256" s="114"/>
      <c r="J256" s="114"/>
      <c r="K256" s="114"/>
      <c r="L256" s="114"/>
      <c r="M256" s="114"/>
    </row>
    <row r="257" spans="1:13" s="115" customFormat="1" x14ac:dyDescent="0.2">
      <c r="A257" s="128" t="s">
        <v>266</v>
      </c>
      <c r="G257" s="126"/>
      <c r="H257" s="114"/>
      <c r="I257" s="114"/>
      <c r="J257" s="114"/>
      <c r="K257" s="114"/>
      <c r="L257" s="114"/>
      <c r="M257" s="114"/>
    </row>
    <row r="258" spans="1:13" s="115" customFormat="1" x14ac:dyDescent="0.2">
      <c r="A258" s="128" t="s">
        <v>267</v>
      </c>
      <c r="G258" s="126"/>
      <c r="H258" s="114"/>
      <c r="I258" s="114"/>
      <c r="J258" s="114"/>
      <c r="K258" s="114"/>
      <c r="L258" s="114"/>
      <c r="M258" s="114"/>
    </row>
    <row r="259" spans="1:13" s="115" customFormat="1" x14ac:dyDescent="0.2">
      <c r="A259" s="128" t="s">
        <v>268</v>
      </c>
      <c r="G259" s="126"/>
      <c r="H259" s="114"/>
      <c r="I259" s="114"/>
      <c r="J259" s="114"/>
      <c r="K259" s="114"/>
      <c r="L259" s="114"/>
      <c r="M259" s="114"/>
    </row>
    <row r="260" spans="1:13" s="115" customFormat="1" x14ac:dyDescent="0.2">
      <c r="A260" s="128" t="s">
        <v>269</v>
      </c>
      <c r="G260" s="126"/>
      <c r="H260" s="114"/>
      <c r="I260" s="114"/>
      <c r="J260" s="114"/>
      <c r="K260" s="114"/>
      <c r="L260" s="114"/>
      <c r="M260" s="114"/>
    </row>
    <row r="261" spans="1:13" s="115" customFormat="1" x14ac:dyDescent="0.2">
      <c r="A261" s="128" t="s">
        <v>270</v>
      </c>
      <c r="G261" s="126"/>
      <c r="H261" s="114"/>
      <c r="I261" s="114"/>
      <c r="J261" s="114"/>
      <c r="K261" s="114"/>
      <c r="L261" s="114"/>
      <c r="M261" s="114"/>
    </row>
    <row r="262" spans="1:13" s="115" customFormat="1" x14ac:dyDescent="0.2">
      <c r="A262" s="128" t="s">
        <v>271</v>
      </c>
      <c r="G262" s="126"/>
      <c r="H262" s="114"/>
      <c r="I262" s="114"/>
      <c r="J262" s="114"/>
      <c r="K262" s="114"/>
      <c r="L262" s="114"/>
      <c r="M262" s="114"/>
    </row>
    <row r="263" spans="1:13" s="115" customFormat="1" x14ac:dyDescent="0.2">
      <c r="A263" s="128" t="s">
        <v>272</v>
      </c>
      <c r="G263" s="126"/>
      <c r="H263" s="114"/>
      <c r="I263" s="114"/>
      <c r="J263" s="114"/>
      <c r="K263" s="114"/>
      <c r="L263" s="114"/>
      <c r="M263" s="114"/>
    </row>
    <row r="264" spans="1:13" s="115" customFormat="1" x14ac:dyDescent="0.2">
      <c r="A264" s="128" t="s">
        <v>273</v>
      </c>
      <c r="G264" s="126"/>
      <c r="H264" s="114"/>
      <c r="I264" s="114"/>
      <c r="J264" s="114"/>
      <c r="K264" s="114"/>
      <c r="L264" s="114"/>
      <c r="M264" s="114"/>
    </row>
    <row r="265" spans="1:13" s="115" customFormat="1" x14ac:dyDescent="0.2">
      <c r="A265" s="128" t="s">
        <v>274</v>
      </c>
      <c r="G265" s="126"/>
      <c r="H265" s="114"/>
      <c r="I265" s="114"/>
      <c r="J265" s="114"/>
      <c r="K265" s="114"/>
      <c r="L265" s="114"/>
      <c r="M265" s="114"/>
    </row>
    <row r="266" spans="1:13" s="115" customFormat="1" x14ac:dyDescent="0.2">
      <c r="A266" s="128" t="s">
        <v>275</v>
      </c>
      <c r="G266" s="126"/>
      <c r="H266" s="114"/>
      <c r="I266" s="114"/>
      <c r="J266" s="114"/>
      <c r="K266" s="114"/>
      <c r="L266" s="114"/>
      <c r="M266" s="114"/>
    </row>
    <row r="267" spans="1:13" s="115" customFormat="1" x14ac:dyDescent="0.2">
      <c r="A267" s="128" t="s">
        <v>276</v>
      </c>
      <c r="G267" s="126"/>
      <c r="H267" s="114"/>
      <c r="I267" s="114"/>
      <c r="J267" s="114"/>
      <c r="K267" s="114"/>
      <c r="L267" s="114"/>
      <c r="M267" s="114"/>
    </row>
    <row r="268" spans="1:13" s="115" customFormat="1" x14ac:dyDescent="0.2">
      <c r="A268" s="128" t="s">
        <v>277</v>
      </c>
      <c r="G268" s="126"/>
      <c r="H268" s="114"/>
      <c r="I268" s="114"/>
      <c r="J268" s="114"/>
      <c r="K268" s="114"/>
      <c r="L268" s="114"/>
      <c r="M268" s="114"/>
    </row>
    <row r="269" spans="1:13" s="115" customFormat="1" x14ac:dyDescent="0.2">
      <c r="A269" s="128" t="s">
        <v>278</v>
      </c>
      <c r="G269" s="126"/>
      <c r="H269" s="114"/>
      <c r="I269" s="114"/>
      <c r="J269" s="114"/>
      <c r="K269" s="114"/>
      <c r="L269" s="114"/>
      <c r="M269" s="114"/>
    </row>
    <row r="270" spans="1:13" s="115" customFormat="1" x14ac:dyDescent="0.2">
      <c r="A270" s="128" t="s">
        <v>279</v>
      </c>
      <c r="G270" s="126"/>
      <c r="H270" s="114"/>
      <c r="I270" s="114"/>
      <c r="J270" s="114"/>
      <c r="K270" s="114"/>
      <c r="L270" s="114"/>
      <c r="M270" s="114"/>
    </row>
    <row r="271" spans="1:13" s="115" customFormat="1" x14ac:dyDescent="0.2">
      <c r="A271" s="128" t="s">
        <v>280</v>
      </c>
      <c r="G271" s="126"/>
      <c r="H271" s="114"/>
      <c r="I271" s="114"/>
      <c r="J271" s="114"/>
      <c r="K271" s="114"/>
      <c r="L271" s="114"/>
      <c r="M271" s="114"/>
    </row>
    <row r="272" spans="1:13" s="115" customFormat="1" x14ac:dyDescent="0.2">
      <c r="A272" s="117"/>
      <c r="G272" s="126"/>
      <c r="H272" s="114"/>
      <c r="I272" s="114"/>
      <c r="J272" s="114"/>
      <c r="K272" s="114"/>
      <c r="L272" s="114"/>
      <c r="M272" s="114"/>
    </row>
    <row r="273" spans="1:13" s="115" customFormat="1" x14ac:dyDescent="0.25">
      <c r="A273" s="129"/>
      <c r="G273" s="126"/>
      <c r="H273" s="114"/>
      <c r="I273" s="114"/>
      <c r="J273" s="114"/>
      <c r="K273" s="114"/>
      <c r="L273" s="114"/>
      <c r="M273" s="114"/>
    </row>
    <row r="274" spans="1:13" s="115" customFormat="1" x14ac:dyDescent="0.25">
      <c r="A274" s="129"/>
      <c r="G274" s="126"/>
      <c r="H274" s="114"/>
      <c r="I274" s="114"/>
      <c r="J274" s="114"/>
      <c r="K274" s="114"/>
      <c r="L274" s="114"/>
      <c r="M274" s="114"/>
    </row>
    <row r="275" spans="1:13" s="11" customFormat="1" x14ac:dyDescent="0.25">
      <c r="A275" s="130"/>
      <c r="G275" s="131"/>
      <c r="H275" s="111"/>
      <c r="I275" s="111"/>
      <c r="J275" s="111"/>
      <c r="K275" s="111"/>
      <c r="L275" s="111"/>
      <c r="M275" s="111"/>
    </row>
    <row r="276" spans="1:13" s="11" customFormat="1" x14ac:dyDescent="0.25">
      <c r="A276" s="130"/>
      <c r="G276" s="131"/>
      <c r="H276" s="111"/>
      <c r="I276" s="111"/>
      <c r="J276" s="111"/>
      <c r="K276" s="111"/>
      <c r="L276" s="111"/>
      <c r="M276" s="111"/>
    </row>
    <row r="277" spans="1:13" s="11" customFormat="1" x14ac:dyDescent="0.25">
      <c r="A277" s="130"/>
      <c r="G277" s="131"/>
      <c r="H277" s="111"/>
      <c r="I277" s="111"/>
      <c r="J277" s="111"/>
      <c r="K277" s="111"/>
      <c r="L277" s="111"/>
      <c r="M277" s="111"/>
    </row>
    <row r="278" spans="1:13" s="11" customFormat="1" x14ac:dyDescent="0.25">
      <c r="A278" s="130"/>
      <c r="G278" s="131"/>
      <c r="H278" s="111"/>
      <c r="I278" s="111"/>
      <c r="J278" s="111"/>
      <c r="K278" s="111"/>
      <c r="L278" s="111"/>
      <c r="M278" s="111"/>
    </row>
    <row r="279" spans="1:13" s="11" customFormat="1" x14ac:dyDescent="0.25">
      <c r="A279" s="130"/>
      <c r="G279" s="131"/>
      <c r="H279" s="111"/>
      <c r="I279" s="111"/>
      <c r="J279" s="111"/>
      <c r="K279" s="111"/>
      <c r="L279" s="111"/>
      <c r="M279" s="111"/>
    </row>
    <row r="280" spans="1:13" s="11" customFormat="1" x14ac:dyDescent="0.25">
      <c r="A280" s="130"/>
      <c r="G280" s="131"/>
      <c r="H280" s="111"/>
      <c r="I280" s="111"/>
      <c r="J280" s="111"/>
      <c r="K280" s="111"/>
      <c r="L280" s="111"/>
      <c r="M280" s="111"/>
    </row>
    <row r="281" spans="1:13" s="11" customFormat="1" x14ac:dyDescent="0.25">
      <c r="A281" s="130"/>
      <c r="G281" s="131"/>
      <c r="H281" s="111"/>
      <c r="I281" s="111"/>
      <c r="J281" s="111"/>
      <c r="K281" s="111"/>
      <c r="L281" s="111"/>
      <c r="M281" s="111"/>
    </row>
    <row r="282" spans="1:13" s="11" customFormat="1" x14ac:dyDescent="0.25">
      <c r="A282" s="130"/>
      <c r="G282" s="131"/>
      <c r="H282" s="111"/>
      <c r="I282" s="111"/>
      <c r="J282" s="111"/>
      <c r="K282" s="111"/>
      <c r="L282" s="111"/>
      <c r="M282" s="111"/>
    </row>
    <row r="283" spans="1:13" s="11" customFormat="1" x14ac:dyDescent="0.25">
      <c r="A283" s="130"/>
      <c r="G283" s="131"/>
      <c r="H283" s="111"/>
      <c r="I283" s="111"/>
      <c r="J283" s="111"/>
      <c r="K283" s="111"/>
      <c r="L283" s="111"/>
      <c r="M283" s="111"/>
    </row>
    <row r="284" spans="1:13" s="11" customFormat="1" x14ac:dyDescent="0.25">
      <c r="A284" s="130"/>
      <c r="G284" s="131"/>
      <c r="H284" s="111"/>
      <c r="I284" s="111"/>
      <c r="J284" s="111"/>
      <c r="K284" s="111"/>
      <c r="L284" s="111"/>
      <c r="M284" s="111"/>
    </row>
    <row r="285" spans="1:13" s="11" customFormat="1" x14ac:dyDescent="0.25">
      <c r="A285" s="130"/>
      <c r="G285" s="131"/>
      <c r="H285" s="111"/>
      <c r="I285" s="111"/>
      <c r="J285" s="111"/>
      <c r="K285" s="111"/>
      <c r="L285" s="111"/>
      <c r="M285" s="111"/>
    </row>
    <row r="286" spans="1:13" s="11" customFormat="1" x14ac:dyDescent="0.25">
      <c r="A286" s="130"/>
      <c r="G286" s="131"/>
      <c r="H286" s="111"/>
      <c r="I286" s="111"/>
      <c r="J286" s="111"/>
      <c r="K286" s="111"/>
      <c r="L286" s="111"/>
      <c r="M286" s="111"/>
    </row>
    <row r="287" spans="1:13" s="11" customFormat="1" x14ac:dyDescent="0.25">
      <c r="A287" s="130"/>
      <c r="G287" s="131"/>
      <c r="H287" s="111"/>
      <c r="I287" s="111"/>
      <c r="J287" s="111"/>
      <c r="K287" s="111"/>
      <c r="L287" s="111"/>
      <c r="M287" s="111"/>
    </row>
    <row r="288" spans="1:13" s="11" customFormat="1" x14ac:dyDescent="0.25">
      <c r="A288" s="130"/>
      <c r="G288" s="131"/>
      <c r="H288" s="111"/>
      <c r="I288" s="111"/>
      <c r="J288" s="111"/>
      <c r="K288" s="111"/>
      <c r="L288" s="111"/>
      <c r="M288" s="111"/>
    </row>
    <row r="289" spans="1:13" s="11" customFormat="1" x14ac:dyDescent="0.25">
      <c r="A289" s="130"/>
      <c r="G289" s="131"/>
      <c r="H289" s="111"/>
      <c r="I289" s="111"/>
      <c r="J289" s="111"/>
      <c r="K289" s="111"/>
      <c r="L289" s="111"/>
      <c r="M289" s="111"/>
    </row>
    <row r="290" spans="1:13" s="11" customFormat="1" x14ac:dyDescent="0.25">
      <c r="A290" s="130"/>
      <c r="G290" s="131"/>
      <c r="H290" s="111"/>
      <c r="I290" s="111"/>
      <c r="J290" s="111"/>
      <c r="K290" s="111"/>
      <c r="L290" s="111"/>
      <c r="M290" s="111"/>
    </row>
    <row r="291" spans="1:13" s="11" customFormat="1" x14ac:dyDescent="0.25">
      <c r="A291" s="130"/>
      <c r="G291" s="131"/>
      <c r="H291" s="111"/>
      <c r="I291" s="111"/>
      <c r="J291" s="111"/>
      <c r="K291" s="111"/>
      <c r="L291" s="111"/>
      <c r="M291" s="111"/>
    </row>
    <row r="292" spans="1:13" s="11" customFormat="1" x14ac:dyDescent="0.25">
      <c r="A292" s="130"/>
      <c r="G292" s="131"/>
      <c r="H292" s="111"/>
      <c r="I292" s="111"/>
      <c r="J292" s="111"/>
      <c r="K292" s="111"/>
      <c r="L292" s="111"/>
      <c r="M292" s="111"/>
    </row>
    <row r="293" spans="1:13" s="11" customFormat="1" x14ac:dyDescent="0.25">
      <c r="A293" s="130"/>
      <c r="G293" s="131"/>
      <c r="H293" s="111"/>
      <c r="I293" s="111"/>
      <c r="J293" s="111"/>
      <c r="K293" s="111"/>
      <c r="L293" s="111"/>
      <c r="M293" s="111"/>
    </row>
    <row r="294" spans="1:13" s="11" customFormat="1" x14ac:dyDescent="0.25">
      <c r="A294" s="130"/>
      <c r="G294" s="131"/>
      <c r="H294" s="111"/>
      <c r="I294" s="111"/>
      <c r="J294" s="111"/>
      <c r="K294" s="111"/>
      <c r="L294" s="111"/>
      <c r="M294" s="111"/>
    </row>
    <row r="295" spans="1:13" s="11" customFormat="1" x14ac:dyDescent="0.25">
      <c r="A295" s="130"/>
      <c r="G295" s="131"/>
      <c r="H295" s="111"/>
      <c r="I295" s="111"/>
      <c r="J295" s="111"/>
      <c r="K295" s="111"/>
      <c r="L295" s="111"/>
      <c r="M295" s="111"/>
    </row>
    <row r="296" spans="1:13" s="11" customFormat="1" x14ac:dyDescent="0.25">
      <c r="A296" s="130"/>
      <c r="G296" s="131"/>
      <c r="H296" s="111"/>
      <c r="I296" s="111"/>
      <c r="J296" s="111"/>
      <c r="K296" s="111"/>
      <c r="L296" s="111"/>
      <c r="M296" s="111"/>
    </row>
    <row r="297" spans="1:13" s="11" customFormat="1" x14ac:dyDescent="0.25">
      <c r="A297" s="130"/>
      <c r="G297" s="131"/>
      <c r="H297" s="111"/>
      <c r="I297" s="111"/>
      <c r="J297" s="111"/>
      <c r="K297" s="111"/>
      <c r="L297" s="111"/>
      <c r="M297" s="111"/>
    </row>
    <row r="298" spans="1:13" s="11" customFormat="1" x14ac:dyDescent="0.25">
      <c r="A298" s="130"/>
      <c r="G298" s="131"/>
      <c r="H298" s="111"/>
      <c r="I298" s="111"/>
      <c r="J298" s="111"/>
      <c r="K298" s="111"/>
      <c r="L298" s="111"/>
      <c r="M298" s="111"/>
    </row>
    <row r="299" spans="1:13" s="11" customFormat="1" x14ac:dyDescent="0.25">
      <c r="A299" s="130"/>
      <c r="G299" s="131"/>
      <c r="H299" s="111"/>
      <c r="I299" s="111"/>
      <c r="J299" s="111"/>
      <c r="K299" s="111"/>
      <c r="L299" s="111"/>
      <c r="M299" s="111"/>
    </row>
    <row r="300" spans="1:13" s="11" customFormat="1" x14ac:dyDescent="0.25">
      <c r="A300" s="130"/>
      <c r="G300" s="131"/>
      <c r="H300" s="111"/>
      <c r="I300" s="111"/>
      <c r="J300" s="111"/>
      <c r="K300" s="111"/>
      <c r="L300" s="111"/>
      <c r="M300" s="111"/>
    </row>
    <row r="301" spans="1:13" s="11" customFormat="1" x14ac:dyDescent="0.25">
      <c r="A301" s="130"/>
      <c r="G301" s="131"/>
      <c r="H301" s="111"/>
      <c r="I301" s="111"/>
      <c r="J301" s="111"/>
      <c r="K301" s="111"/>
      <c r="L301" s="111"/>
      <c r="M301" s="111"/>
    </row>
    <row r="302" spans="1:13" s="11" customFormat="1" x14ac:dyDescent="0.25">
      <c r="A302" s="130"/>
      <c r="G302" s="131"/>
      <c r="H302" s="111"/>
      <c r="I302" s="111"/>
      <c r="J302" s="111"/>
      <c r="K302" s="111"/>
      <c r="L302" s="111"/>
      <c r="M302" s="111"/>
    </row>
    <row r="303" spans="1:13" s="11" customFormat="1" x14ac:dyDescent="0.25">
      <c r="A303" s="130"/>
      <c r="G303" s="131"/>
      <c r="H303" s="111"/>
      <c r="I303" s="111"/>
      <c r="J303" s="111"/>
      <c r="K303" s="111"/>
      <c r="L303" s="111"/>
      <c r="M303" s="111"/>
    </row>
    <row r="304" spans="1:13" s="11" customFormat="1" x14ac:dyDescent="0.25">
      <c r="A304" s="130"/>
      <c r="G304" s="131"/>
      <c r="H304" s="111"/>
      <c r="I304" s="111"/>
      <c r="J304" s="111"/>
      <c r="K304" s="111"/>
      <c r="L304" s="111"/>
      <c r="M304" s="111"/>
    </row>
    <row r="305" spans="1:13" s="11" customFormat="1" x14ac:dyDescent="0.25">
      <c r="A305" s="130"/>
      <c r="G305" s="131"/>
      <c r="H305" s="111"/>
      <c r="I305" s="111"/>
      <c r="J305" s="111"/>
      <c r="K305" s="111"/>
      <c r="L305" s="111"/>
      <c r="M305" s="111"/>
    </row>
    <row r="306" spans="1:13" s="11" customFormat="1" x14ac:dyDescent="0.25">
      <c r="A306" s="130"/>
      <c r="G306" s="131"/>
      <c r="H306" s="111"/>
      <c r="I306" s="111"/>
      <c r="J306" s="111"/>
      <c r="K306" s="111"/>
      <c r="L306" s="111"/>
      <c r="M306" s="111"/>
    </row>
    <row r="307" spans="1:13" s="11" customFormat="1" x14ac:dyDescent="0.25">
      <c r="A307" s="130"/>
      <c r="G307" s="131"/>
      <c r="H307" s="111"/>
      <c r="I307" s="111"/>
      <c r="J307" s="111"/>
      <c r="K307" s="111"/>
      <c r="L307" s="111"/>
      <c r="M307" s="111"/>
    </row>
    <row r="308" spans="1:13" s="11" customFormat="1" x14ac:dyDescent="0.25">
      <c r="A308" s="130"/>
      <c r="G308" s="131"/>
      <c r="H308" s="111"/>
      <c r="I308" s="111"/>
      <c r="J308" s="111"/>
      <c r="K308" s="111"/>
      <c r="L308" s="111"/>
      <c r="M308" s="111"/>
    </row>
    <row r="309" spans="1:13" s="11" customFormat="1" x14ac:dyDescent="0.25">
      <c r="A309" s="130"/>
      <c r="G309" s="131"/>
      <c r="H309" s="111"/>
      <c r="I309" s="111"/>
      <c r="J309" s="111"/>
      <c r="K309" s="111"/>
      <c r="L309" s="111"/>
      <c r="M309" s="111"/>
    </row>
    <row r="310" spans="1:13" s="11" customFormat="1" x14ac:dyDescent="0.25">
      <c r="A310" s="130"/>
      <c r="G310" s="131"/>
      <c r="H310" s="111"/>
      <c r="I310" s="111"/>
      <c r="J310" s="111"/>
      <c r="K310" s="111"/>
      <c r="L310" s="111"/>
      <c r="M310" s="111"/>
    </row>
    <row r="311" spans="1:13" s="11" customFormat="1" x14ac:dyDescent="0.25">
      <c r="A311" s="130"/>
      <c r="G311" s="131"/>
      <c r="H311" s="111"/>
      <c r="I311" s="111"/>
      <c r="J311" s="111"/>
      <c r="K311" s="111"/>
      <c r="L311" s="111"/>
      <c r="M311" s="111"/>
    </row>
    <row r="312" spans="1:13" s="11" customFormat="1" x14ac:dyDescent="0.25">
      <c r="A312" s="130"/>
      <c r="G312" s="131"/>
      <c r="H312" s="111"/>
      <c r="I312" s="111"/>
      <c r="J312" s="111"/>
      <c r="K312" s="111"/>
      <c r="L312" s="111"/>
      <c r="M312" s="111"/>
    </row>
    <row r="313" spans="1:13" s="11" customFormat="1" x14ac:dyDescent="0.25">
      <c r="A313" s="130"/>
      <c r="G313" s="131"/>
      <c r="H313" s="111"/>
      <c r="I313" s="111"/>
      <c r="J313" s="111"/>
      <c r="K313" s="111"/>
      <c r="L313" s="111"/>
      <c r="M313" s="111"/>
    </row>
    <row r="314" spans="1:13" s="11" customFormat="1" x14ac:dyDescent="0.25">
      <c r="A314" s="130"/>
      <c r="G314" s="131"/>
      <c r="H314" s="111"/>
      <c r="I314" s="111"/>
      <c r="J314" s="111"/>
      <c r="K314" s="111"/>
      <c r="L314" s="111"/>
      <c r="M314" s="111"/>
    </row>
    <row r="315" spans="1:13" s="11" customFormat="1" x14ac:dyDescent="0.25">
      <c r="A315" s="130"/>
      <c r="G315" s="131"/>
      <c r="H315" s="111"/>
      <c r="I315" s="111"/>
      <c r="J315" s="111"/>
      <c r="K315" s="111"/>
      <c r="L315" s="111"/>
      <c r="M315" s="111"/>
    </row>
    <row r="316" spans="1:13" s="11" customFormat="1" x14ac:dyDescent="0.25">
      <c r="A316" s="130"/>
      <c r="G316" s="131"/>
      <c r="H316" s="111"/>
      <c r="I316" s="111"/>
      <c r="J316" s="111"/>
      <c r="K316" s="111"/>
      <c r="L316" s="111"/>
      <c r="M316" s="111"/>
    </row>
    <row r="317" spans="1:13" s="11" customFormat="1" x14ac:dyDescent="0.25">
      <c r="A317" s="130"/>
      <c r="G317" s="131"/>
      <c r="H317" s="111"/>
      <c r="I317" s="111"/>
      <c r="J317" s="111"/>
      <c r="K317" s="111"/>
      <c r="L317" s="111"/>
      <c r="M317" s="111"/>
    </row>
    <row r="318" spans="1:13" s="11" customFormat="1" x14ac:dyDescent="0.25">
      <c r="A318" s="130"/>
      <c r="G318" s="131"/>
      <c r="H318" s="111"/>
      <c r="I318" s="111"/>
      <c r="J318" s="111"/>
      <c r="K318" s="111"/>
      <c r="L318" s="111"/>
      <c r="M318" s="111"/>
    </row>
    <row r="319" spans="1:13" s="11" customFormat="1" x14ac:dyDescent="0.25">
      <c r="A319" s="130"/>
      <c r="G319" s="131"/>
      <c r="H319" s="111"/>
      <c r="I319" s="111"/>
      <c r="J319" s="111"/>
      <c r="K319" s="111"/>
      <c r="L319" s="111"/>
      <c r="M319" s="111"/>
    </row>
    <row r="320" spans="1:13" s="11" customFormat="1" x14ac:dyDescent="0.25">
      <c r="A320" s="130"/>
      <c r="G320" s="131"/>
      <c r="H320" s="111"/>
      <c r="I320" s="111"/>
      <c r="J320" s="111"/>
      <c r="K320" s="111"/>
      <c r="L320" s="111"/>
      <c r="M320" s="111"/>
    </row>
    <row r="321" spans="1:13" s="11" customFormat="1" x14ac:dyDescent="0.25">
      <c r="A321" s="130"/>
      <c r="G321" s="131"/>
      <c r="H321" s="111"/>
      <c r="I321" s="111"/>
      <c r="J321" s="111"/>
      <c r="K321" s="111"/>
      <c r="L321" s="111"/>
      <c r="M321" s="111"/>
    </row>
    <row r="322" spans="1:13" s="11" customFormat="1" x14ac:dyDescent="0.25">
      <c r="A322" s="130"/>
      <c r="G322" s="131"/>
      <c r="H322" s="111"/>
      <c r="I322" s="111"/>
      <c r="J322" s="111"/>
      <c r="K322" s="111"/>
      <c r="L322" s="111"/>
      <c r="M322" s="111"/>
    </row>
    <row r="323" spans="1:13" s="11" customFormat="1" x14ac:dyDescent="0.25">
      <c r="A323" s="130"/>
      <c r="G323" s="131"/>
      <c r="H323" s="111"/>
      <c r="I323" s="111"/>
      <c r="J323" s="111"/>
      <c r="K323" s="111"/>
      <c r="L323" s="111"/>
      <c r="M323" s="111"/>
    </row>
    <row r="324" spans="1:13" s="11" customFormat="1" x14ac:dyDescent="0.25">
      <c r="A324" s="130"/>
      <c r="G324" s="131"/>
      <c r="H324" s="111"/>
      <c r="I324" s="111"/>
      <c r="J324" s="111"/>
      <c r="K324" s="111"/>
      <c r="L324" s="111"/>
      <c r="M324" s="111"/>
    </row>
    <row r="325" spans="1:13" s="11" customFormat="1" x14ac:dyDescent="0.25">
      <c r="A325" s="130"/>
      <c r="G325" s="131"/>
      <c r="H325" s="111"/>
      <c r="I325" s="111"/>
      <c r="J325" s="111"/>
      <c r="K325" s="111"/>
      <c r="L325" s="111"/>
      <c r="M325" s="111"/>
    </row>
    <row r="326" spans="1:13" s="11" customFormat="1" x14ac:dyDescent="0.25">
      <c r="A326" s="130"/>
      <c r="G326" s="131"/>
      <c r="H326" s="111"/>
      <c r="I326" s="111"/>
      <c r="J326" s="111"/>
      <c r="K326" s="111"/>
      <c r="L326" s="111"/>
      <c r="M326" s="111"/>
    </row>
    <row r="327" spans="1:13" s="11" customFormat="1" x14ac:dyDescent="0.25">
      <c r="A327" s="130"/>
      <c r="G327" s="131"/>
      <c r="H327" s="111"/>
      <c r="I327" s="111"/>
      <c r="J327" s="111"/>
      <c r="K327" s="111"/>
      <c r="L327" s="111"/>
      <c r="M327" s="111"/>
    </row>
    <row r="328" spans="1:13" s="11" customFormat="1" x14ac:dyDescent="0.25">
      <c r="A328" s="130"/>
      <c r="G328" s="131"/>
      <c r="H328" s="111"/>
      <c r="I328" s="111"/>
      <c r="J328" s="111"/>
      <c r="K328" s="111"/>
      <c r="L328" s="111"/>
      <c r="M328" s="111"/>
    </row>
    <row r="329" spans="1:13" s="11" customFormat="1" x14ac:dyDescent="0.25">
      <c r="A329" s="130"/>
      <c r="G329" s="131"/>
      <c r="H329" s="111"/>
      <c r="I329" s="111"/>
      <c r="J329" s="111"/>
      <c r="K329" s="111"/>
      <c r="L329" s="111"/>
      <c r="M329" s="111"/>
    </row>
    <row r="330" spans="1:13" s="11" customFormat="1" x14ac:dyDescent="0.25">
      <c r="A330" s="130"/>
      <c r="G330" s="131"/>
      <c r="H330" s="111"/>
      <c r="I330" s="111"/>
      <c r="J330" s="111"/>
      <c r="K330" s="111"/>
      <c r="L330" s="111"/>
      <c r="M330" s="111"/>
    </row>
    <row r="331" spans="1:13" s="11" customFormat="1" x14ac:dyDescent="0.25">
      <c r="A331" s="130"/>
      <c r="G331" s="131"/>
      <c r="H331" s="111"/>
      <c r="I331" s="111"/>
      <c r="J331" s="111"/>
      <c r="K331" s="111"/>
      <c r="L331" s="111"/>
      <c r="M331" s="111"/>
    </row>
    <row r="332" spans="1:13" s="11" customFormat="1" x14ac:dyDescent="0.25">
      <c r="A332" s="130"/>
      <c r="G332" s="131"/>
      <c r="H332" s="111"/>
      <c r="I332" s="111"/>
      <c r="J332" s="111"/>
      <c r="K332" s="111"/>
      <c r="L332" s="111"/>
      <c r="M332" s="111"/>
    </row>
    <row r="333" spans="1:13" s="11" customFormat="1" x14ac:dyDescent="0.25">
      <c r="A333" s="130"/>
      <c r="G333" s="131"/>
      <c r="H333" s="111"/>
      <c r="I333" s="111"/>
      <c r="J333" s="111"/>
      <c r="K333" s="111"/>
      <c r="L333" s="111"/>
      <c r="M333" s="111"/>
    </row>
    <row r="334" spans="1:13" s="11" customFormat="1" x14ac:dyDescent="0.25">
      <c r="A334" s="130"/>
      <c r="G334" s="131"/>
      <c r="H334" s="111"/>
      <c r="I334" s="111"/>
      <c r="J334" s="111"/>
      <c r="K334" s="111"/>
      <c r="L334" s="111"/>
      <c r="M334" s="111"/>
    </row>
    <row r="335" spans="1:13" s="11" customFormat="1" x14ac:dyDescent="0.25">
      <c r="A335" s="130"/>
      <c r="G335" s="131"/>
      <c r="H335" s="111"/>
      <c r="I335" s="111"/>
      <c r="J335" s="111"/>
      <c r="K335" s="111"/>
      <c r="L335" s="111"/>
      <c r="M335" s="111"/>
    </row>
    <row r="336" spans="1:13" s="11" customFormat="1" x14ac:dyDescent="0.25">
      <c r="A336" s="130"/>
      <c r="G336" s="131"/>
      <c r="H336" s="111"/>
      <c r="I336" s="111"/>
      <c r="J336" s="111"/>
      <c r="K336" s="111"/>
      <c r="L336" s="111"/>
      <c r="M336" s="111"/>
    </row>
    <row r="337" spans="1:13" s="11" customFormat="1" x14ac:dyDescent="0.25">
      <c r="A337" s="130"/>
      <c r="G337" s="131"/>
      <c r="H337" s="111"/>
      <c r="I337" s="111"/>
      <c r="J337" s="111"/>
      <c r="K337" s="111"/>
      <c r="L337" s="111"/>
      <c r="M337" s="111"/>
    </row>
    <row r="338" spans="1:13" s="11" customFormat="1" x14ac:dyDescent="0.25">
      <c r="A338" s="130"/>
      <c r="G338" s="131"/>
      <c r="H338" s="111"/>
      <c r="I338" s="111"/>
      <c r="J338" s="111"/>
      <c r="K338" s="111"/>
      <c r="L338" s="111"/>
      <c r="M338" s="111"/>
    </row>
    <row r="339" spans="1:13" s="11" customFormat="1" x14ac:dyDescent="0.25">
      <c r="A339" s="130"/>
      <c r="G339" s="131"/>
      <c r="H339" s="111"/>
      <c r="I339" s="111"/>
      <c r="J339" s="111"/>
      <c r="K339" s="111"/>
      <c r="L339" s="111"/>
      <c r="M339" s="111"/>
    </row>
    <row r="340" spans="1:13" s="11" customFormat="1" x14ac:dyDescent="0.25">
      <c r="A340" s="130"/>
      <c r="G340" s="131"/>
      <c r="H340" s="111"/>
      <c r="I340" s="111"/>
      <c r="J340" s="111"/>
      <c r="K340" s="111"/>
      <c r="L340" s="111"/>
      <c r="M340" s="111"/>
    </row>
    <row r="341" spans="1:13" s="11" customFormat="1" x14ac:dyDescent="0.25">
      <c r="A341" s="130"/>
      <c r="G341" s="131"/>
      <c r="H341" s="111"/>
      <c r="I341" s="111"/>
      <c r="J341" s="111"/>
      <c r="K341" s="111"/>
      <c r="L341" s="111"/>
      <c r="M341" s="111"/>
    </row>
    <row r="342" spans="1:13" s="11" customFormat="1" x14ac:dyDescent="0.25">
      <c r="A342" s="130"/>
      <c r="G342" s="131"/>
      <c r="H342" s="111"/>
      <c r="I342" s="111"/>
      <c r="J342" s="111"/>
      <c r="K342" s="111"/>
      <c r="L342" s="111"/>
      <c r="M342" s="111"/>
    </row>
    <row r="343" spans="1:13" s="11" customFormat="1" x14ac:dyDescent="0.25">
      <c r="A343" s="130"/>
      <c r="G343" s="131"/>
      <c r="H343" s="111"/>
      <c r="I343" s="111"/>
      <c r="J343" s="111"/>
      <c r="K343" s="111"/>
      <c r="L343" s="111"/>
      <c r="M343" s="111"/>
    </row>
    <row r="344" spans="1:13" s="11" customFormat="1" x14ac:dyDescent="0.25">
      <c r="A344" s="130"/>
      <c r="G344" s="131"/>
      <c r="H344" s="111"/>
      <c r="I344" s="111"/>
      <c r="J344" s="111"/>
      <c r="K344" s="111"/>
      <c r="L344" s="111"/>
      <c r="M344" s="111"/>
    </row>
    <row r="345" spans="1:13" s="11" customFormat="1" x14ac:dyDescent="0.25">
      <c r="A345" s="130"/>
      <c r="G345" s="131"/>
      <c r="H345" s="111"/>
      <c r="I345" s="111"/>
      <c r="J345" s="111"/>
      <c r="K345" s="111"/>
      <c r="L345" s="111"/>
      <c r="M345" s="111"/>
    </row>
    <row r="346" spans="1:13" s="11" customFormat="1" x14ac:dyDescent="0.25">
      <c r="A346" s="130"/>
      <c r="G346" s="131"/>
      <c r="H346" s="111"/>
      <c r="I346" s="111"/>
      <c r="J346" s="111"/>
      <c r="K346" s="111"/>
      <c r="L346" s="111"/>
      <c r="M346" s="111"/>
    </row>
    <row r="347" spans="1:13" s="11" customFormat="1" x14ac:dyDescent="0.25">
      <c r="A347" s="130"/>
      <c r="G347" s="131"/>
      <c r="H347" s="111"/>
      <c r="I347" s="111"/>
      <c r="J347" s="111"/>
      <c r="K347" s="111"/>
      <c r="L347" s="111"/>
      <c r="M347" s="111"/>
    </row>
    <row r="348" spans="1:13" s="11" customFormat="1" x14ac:dyDescent="0.25">
      <c r="A348" s="130"/>
      <c r="G348" s="131"/>
      <c r="H348" s="111"/>
      <c r="I348" s="111"/>
      <c r="J348" s="111"/>
      <c r="K348" s="111"/>
      <c r="L348" s="111"/>
      <c r="M348" s="111"/>
    </row>
    <row r="349" spans="1:13" s="11" customFormat="1" x14ac:dyDescent="0.25">
      <c r="A349" s="130"/>
      <c r="G349" s="131"/>
      <c r="H349" s="111"/>
      <c r="I349" s="111"/>
      <c r="J349" s="111"/>
      <c r="K349" s="111"/>
      <c r="L349" s="111"/>
      <c r="M349" s="111"/>
    </row>
    <row r="350" spans="1:13" s="11" customFormat="1" x14ac:dyDescent="0.25">
      <c r="A350" s="130"/>
      <c r="G350" s="131"/>
      <c r="H350" s="111"/>
      <c r="I350" s="111"/>
      <c r="J350" s="111"/>
      <c r="K350" s="111"/>
      <c r="L350" s="111"/>
      <c r="M350" s="111"/>
    </row>
    <row r="351" spans="1:13" s="11" customFormat="1" x14ac:dyDescent="0.25">
      <c r="A351" s="130"/>
      <c r="G351" s="131"/>
      <c r="H351" s="111"/>
      <c r="I351" s="111"/>
      <c r="J351" s="111"/>
      <c r="K351" s="111"/>
      <c r="L351" s="111"/>
      <c r="M351" s="111"/>
    </row>
    <row r="352" spans="1:13" s="11" customFormat="1" x14ac:dyDescent="0.25">
      <c r="A352" s="130"/>
      <c r="G352" s="131"/>
      <c r="H352" s="111"/>
      <c r="I352" s="111"/>
      <c r="J352" s="111"/>
      <c r="K352" s="111"/>
      <c r="L352" s="111"/>
      <c r="M352" s="111"/>
    </row>
    <row r="353" spans="1:13" s="11" customFormat="1" x14ac:dyDescent="0.25">
      <c r="A353" s="130"/>
      <c r="G353" s="131"/>
      <c r="H353" s="111"/>
      <c r="I353" s="111"/>
      <c r="J353" s="111"/>
      <c r="K353" s="111"/>
      <c r="L353" s="111"/>
      <c r="M353" s="111"/>
    </row>
    <row r="354" spans="1:13" s="11" customFormat="1" x14ac:dyDescent="0.2">
      <c r="G354" s="131"/>
      <c r="H354" s="111"/>
      <c r="I354" s="111"/>
      <c r="J354" s="111"/>
      <c r="K354" s="111"/>
      <c r="L354" s="111"/>
      <c r="M354" s="111"/>
    </row>
    <row r="355" spans="1:13" s="11" customFormat="1" x14ac:dyDescent="0.2">
      <c r="G355" s="131"/>
      <c r="H355" s="111"/>
      <c r="I355" s="111"/>
      <c r="J355" s="111"/>
      <c r="K355" s="111"/>
      <c r="L355" s="111"/>
      <c r="M355" s="111"/>
    </row>
    <row r="356" spans="1:13" s="11" customFormat="1" x14ac:dyDescent="0.2">
      <c r="G356" s="131"/>
      <c r="H356" s="111"/>
      <c r="I356" s="111"/>
      <c r="J356" s="111"/>
      <c r="K356" s="111"/>
      <c r="L356" s="111"/>
      <c r="M356" s="111"/>
    </row>
    <row r="357" spans="1:13" s="11" customFormat="1" x14ac:dyDescent="0.2">
      <c r="G357" s="131"/>
      <c r="H357" s="111"/>
      <c r="I357" s="111"/>
      <c r="J357" s="111"/>
      <c r="K357" s="111"/>
      <c r="L357" s="111"/>
      <c r="M357" s="111"/>
    </row>
    <row r="358" spans="1:13" s="11" customFormat="1" x14ac:dyDescent="0.2">
      <c r="G358" s="131"/>
      <c r="H358" s="111"/>
      <c r="I358" s="111"/>
      <c r="J358" s="111"/>
      <c r="K358" s="111"/>
      <c r="L358" s="111"/>
      <c r="M358" s="111"/>
    </row>
    <row r="359" spans="1:13" s="11" customFormat="1" x14ac:dyDescent="0.2">
      <c r="G359" s="131"/>
      <c r="H359" s="111"/>
      <c r="I359" s="111"/>
      <c r="J359" s="111"/>
      <c r="K359" s="111"/>
      <c r="L359" s="111"/>
      <c r="M359" s="111"/>
    </row>
  </sheetData>
  <sheetProtection algorithmName="SHA-512" hashValue="Cmul6qaJFfLejvG2UBSTnswpmB/gslHSaeBXc9CXajLM8dJyoVN4Dr6H0sRn5W6pdvJILk7ReL/K+j7QfvtY0Q==" saltValue="oVTze55PZwD6i0iy9qXZqA==" spinCount="100000" sheet="1" objects="1" scenarios="1"/>
  <mergeCells count="71">
    <mergeCell ref="C17:E17"/>
    <mergeCell ref="C18:E18"/>
    <mergeCell ref="B16:G16"/>
    <mergeCell ref="B7:G7"/>
    <mergeCell ref="D8:G8"/>
    <mergeCell ref="A9:G9"/>
    <mergeCell ref="A10:G10"/>
    <mergeCell ref="A11:G11"/>
    <mergeCell ref="B12:D12"/>
    <mergeCell ref="F12:G12"/>
    <mergeCell ref="B13:G13"/>
    <mergeCell ref="C14:E14"/>
    <mergeCell ref="F14:G14"/>
    <mergeCell ref="C15:E15"/>
    <mergeCell ref="F15:G15"/>
    <mergeCell ref="B6:G6"/>
    <mergeCell ref="A1:G1"/>
    <mergeCell ref="A2:G2"/>
    <mergeCell ref="A3:G3"/>
    <mergeCell ref="A4:G4"/>
    <mergeCell ref="B5:G5"/>
    <mergeCell ref="A20:G20"/>
    <mergeCell ref="A21:G21"/>
    <mergeCell ref="A22:G22"/>
    <mergeCell ref="A19:D19"/>
    <mergeCell ref="A37:E39"/>
    <mergeCell ref="F37:G37"/>
    <mergeCell ref="F38:G38"/>
    <mergeCell ref="F39:G39"/>
    <mergeCell ref="B23:E23"/>
    <mergeCell ref="B24:G24"/>
    <mergeCell ref="C26:E26"/>
    <mergeCell ref="F26:G26"/>
    <mergeCell ref="A27:G27"/>
    <mergeCell ref="F29:G29"/>
    <mergeCell ref="B33:D33"/>
    <mergeCell ref="A34:G34"/>
    <mergeCell ref="A35:G35"/>
    <mergeCell ref="A36:G36"/>
    <mergeCell ref="A40:B40"/>
    <mergeCell ref="C40:D40"/>
    <mergeCell ref="B28:G28"/>
    <mergeCell ref="A41:B41"/>
    <mergeCell ref="C41:D41"/>
    <mergeCell ref="A42:B42"/>
    <mergeCell ref="C42:D42"/>
    <mergeCell ref="A49:B49"/>
    <mergeCell ref="C49:D49"/>
    <mergeCell ref="A43:B43"/>
    <mergeCell ref="C43:D43"/>
    <mergeCell ref="A44:B44"/>
    <mergeCell ref="C44:D44"/>
    <mergeCell ref="A45:B45"/>
    <mergeCell ref="C45:D45"/>
    <mergeCell ref="A46:G46"/>
    <mergeCell ref="A47:B47"/>
    <mergeCell ref="C47:D47"/>
    <mergeCell ref="A48:B48"/>
    <mergeCell ref="C48:D48"/>
    <mergeCell ref="A50:G50"/>
    <mergeCell ref="B54:C54"/>
    <mergeCell ref="B55:C55"/>
    <mergeCell ref="A51:E51"/>
    <mergeCell ref="F51:G51"/>
    <mergeCell ref="A52:G52"/>
    <mergeCell ref="A53:D53"/>
    <mergeCell ref="E53:G53"/>
    <mergeCell ref="E54:G60"/>
    <mergeCell ref="B56:C56"/>
    <mergeCell ref="A57:A60"/>
    <mergeCell ref="B57:C60"/>
  </mergeCells>
  <dataValidations count="11">
    <dataValidation type="list" allowBlank="1" showInputMessage="1" showErrorMessage="1" sqref="F15:G15" xr:uid="{B8FA35C9-F5E5-414C-9BEE-B0BB76BD6B90}">
      <formula1>$D$148:$D$153</formula1>
    </dataValidation>
    <dataValidation type="list" allowBlank="1" showInputMessage="1" showErrorMessage="1" sqref="B13:G13" xr:uid="{4968C296-F87C-4AFC-99C9-76AA8E3C6EF0}">
      <formula1>$E$134:$E$149</formula1>
    </dataValidation>
    <dataValidation type="list" allowBlank="1" showInputMessage="1" showErrorMessage="1" sqref="B16" xr:uid="{0009B566-3E13-4A0D-A19A-7FFD3D0E2035}">
      <formula1>$D$161:$D$179</formula1>
    </dataValidation>
    <dataValidation type="list" allowBlank="1" showInputMessage="1" showErrorMessage="1" sqref="B14" xr:uid="{4A702F59-93BD-4392-AB9E-72028C9B9A83}">
      <formula1>$G$206:$G$215</formula1>
    </dataValidation>
    <dataValidation type="list" allowBlank="1" showInputMessage="1" showErrorMessage="1" sqref="B8" xr:uid="{58FDD742-B936-4D56-B83C-466E6BA80252}">
      <formula1>$D$134:$D$136</formula1>
    </dataValidation>
    <dataValidation type="list" allowBlank="1" showInputMessage="1" showErrorMessage="1" sqref="B15" xr:uid="{3AF34CE4-B6C9-4445-84B6-3B66E6B46E5A}">
      <formula1>$D$139:$D$142</formula1>
    </dataValidation>
    <dataValidation type="list" allowBlank="1" showInputMessage="1" showErrorMessage="1" sqref="B5" xr:uid="{1AF5B45C-2C19-41E2-BAA1-C0F3D8F66BF8}">
      <formula1>$A$134:$A$272</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E47E4B67-89C7-4C75-8826-9209CA1665DA}">
      <formula1>240000000</formula1>
      <formula2>649999999</formula2>
    </dataValidation>
    <dataValidation type="date" allowBlank="1" showInputMessage="1" showErrorMessage="1" error="La valeur que vous avez tapée n'est pas valide. La valeur doit être comprise entre le 01/07/2024 et le 31/12/2024." sqref="B31" xr:uid="{6AA31399-414C-493D-BF0D-0685474EFFB3}">
      <formula1>45474</formula1>
      <formula2>45657</formula2>
    </dataValidation>
    <dataValidation type="date" operator="greaterThan" allowBlank="1" showInputMessage="1" showErrorMessage="1" error="La date de fin de formation doit être obligatoirement supérieure à la date de début de formation." sqref="B32" xr:uid="{CCC0FB9B-65F2-49EB-9DA5-9A654819394B}">
      <formula1>B31</formula1>
    </dataValidation>
    <dataValidation type="list" allowBlank="1" showInputMessage="1" showErrorMessage="1" sqref="G23" xr:uid="{63B8CF4D-7BBF-4E25-B414-C4B53D7A399F}">
      <formula1>$C$133:$C$163</formula1>
    </dataValidation>
  </dataValidations>
  <hyperlinks>
    <hyperlink ref="D25" r:id="rId1" xr:uid="{74632D60-4807-4697-9DAE-51ECF1568DE0}"/>
  </hyperlinks>
  <pageMargins left="0.31496062992125984" right="0.31496062992125984" top="0.35433070866141736" bottom="0.35433070866141736" header="0.31496062992125984" footer="0.31496062992125984"/>
  <pageSetup paperSize="9" scale="51"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E87A-A3EC-46CF-8CB9-F6F73771A389}">
  <sheetPr>
    <pageSetUpPr fitToPage="1"/>
  </sheetPr>
  <dimension ref="A1:AO358"/>
  <sheetViews>
    <sheetView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12" width="9" style="111" customWidth="1"/>
    <col min="13" max="13" width="16" style="111" bestFit="1" customWidth="1"/>
    <col min="14" max="14" width="9" style="11" customWidth="1"/>
    <col min="15" max="27" width="11.42578125" style="10"/>
    <col min="28" max="28" width="11.42578125" style="11"/>
    <col min="29" max="16384" width="11.42578125" style="1"/>
  </cols>
  <sheetData>
    <row r="1" spans="1:34" s="10" customFormat="1" ht="130.15" customHeight="1" x14ac:dyDescent="0.2">
      <c r="A1" s="166" t="s">
        <v>348</v>
      </c>
      <c r="B1" s="166"/>
      <c r="C1" s="166"/>
      <c r="D1" s="166"/>
      <c r="E1" s="166"/>
      <c r="F1" s="166"/>
      <c r="G1" s="166"/>
      <c r="H1" s="111"/>
      <c r="I1" s="111"/>
      <c r="J1" s="111"/>
      <c r="K1" s="111"/>
      <c r="L1" s="111"/>
      <c r="M1" s="111"/>
      <c r="N1" s="11"/>
      <c r="AB1" s="11"/>
    </row>
    <row r="2" spans="1:34" s="16" customFormat="1" ht="8.1" customHeight="1" x14ac:dyDescent="0.2">
      <c r="A2" s="168"/>
      <c r="B2" s="168"/>
      <c r="C2" s="168"/>
      <c r="D2" s="168"/>
      <c r="E2" s="168"/>
      <c r="F2" s="168"/>
      <c r="G2" s="168"/>
      <c r="H2" s="111"/>
      <c r="I2" s="111"/>
      <c r="J2" s="111"/>
      <c r="K2" s="111"/>
      <c r="L2" s="111"/>
      <c r="M2" s="111"/>
      <c r="N2" s="38"/>
      <c r="O2" s="87"/>
      <c r="P2" s="87"/>
      <c r="Q2" s="87"/>
      <c r="R2" s="87"/>
      <c r="S2" s="87"/>
      <c r="T2" s="87"/>
      <c r="U2" s="87"/>
      <c r="V2" s="87"/>
      <c r="W2" s="87"/>
      <c r="X2" s="87"/>
      <c r="Y2" s="87"/>
      <c r="Z2" s="87"/>
      <c r="AA2" s="87"/>
      <c r="AB2" s="38"/>
    </row>
    <row r="3" spans="1:34" s="25" customFormat="1" ht="30.75" customHeight="1" x14ac:dyDescent="0.25">
      <c r="A3" s="151" t="s">
        <v>296</v>
      </c>
      <c r="B3" s="152"/>
      <c r="C3" s="152"/>
      <c r="D3" s="152"/>
      <c r="E3" s="152"/>
      <c r="F3" s="152"/>
      <c r="G3" s="153"/>
      <c r="H3" s="111"/>
      <c r="I3" s="111"/>
      <c r="J3" s="111"/>
      <c r="K3" s="111"/>
      <c r="L3" s="111"/>
      <c r="M3" s="111"/>
      <c r="N3" s="39"/>
      <c r="O3" s="88"/>
      <c r="P3" s="88"/>
      <c r="Q3" s="88"/>
      <c r="R3" s="88"/>
      <c r="S3" s="88"/>
      <c r="T3" s="88"/>
      <c r="U3" s="88"/>
      <c r="V3" s="88"/>
      <c r="W3" s="88"/>
      <c r="X3" s="88"/>
      <c r="Y3" s="88"/>
      <c r="Z3" s="88"/>
      <c r="AA3" s="88"/>
      <c r="AB3" s="39"/>
    </row>
    <row r="4" spans="1:34" s="27" customFormat="1" ht="8.1" customHeight="1" x14ac:dyDescent="0.2">
      <c r="A4" s="171"/>
      <c r="B4" s="171"/>
      <c r="C4" s="171"/>
      <c r="D4" s="171"/>
      <c r="E4" s="171"/>
      <c r="F4" s="171"/>
      <c r="G4" s="171"/>
      <c r="H4" s="111"/>
      <c r="I4" s="111"/>
      <c r="J4" s="111"/>
      <c r="K4" s="111"/>
      <c r="L4" s="111"/>
      <c r="M4" s="111"/>
      <c r="N4" s="38"/>
      <c r="O4" s="87"/>
      <c r="P4" s="87"/>
      <c r="Q4" s="87"/>
      <c r="R4" s="87"/>
      <c r="S4" s="87"/>
      <c r="T4" s="87"/>
      <c r="U4" s="87"/>
      <c r="V4" s="87"/>
      <c r="W4" s="87"/>
      <c r="X4" s="87"/>
      <c r="Y4" s="87"/>
      <c r="Z4" s="87"/>
      <c r="AA4" s="87"/>
      <c r="AB4" s="38"/>
    </row>
    <row r="5" spans="1:34" s="2" customFormat="1" ht="24.95" customHeight="1" x14ac:dyDescent="0.2">
      <c r="A5" s="14" t="s">
        <v>1</v>
      </c>
      <c r="B5" s="177" t="s">
        <v>2</v>
      </c>
      <c r="C5" s="177"/>
      <c r="D5" s="177"/>
      <c r="E5" s="177"/>
      <c r="F5" s="177"/>
      <c r="G5" s="177"/>
      <c r="H5" s="111"/>
      <c r="I5" s="111"/>
      <c r="J5" s="111"/>
      <c r="K5" s="111"/>
      <c r="L5" s="111"/>
      <c r="M5" s="111"/>
      <c r="N5" s="11"/>
      <c r="O5" s="10"/>
      <c r="P5" s="10"/>
      <c r="Q5" s="10"/>
      <c r="R5" s="10"/>
      <c r="S5" s="10"/>
      <c r="T5" s="10"/>
      <c r="U5" s="10"/>
      <c r="V5" s="10"/>
      <c r="W5" s="10"/>
      <c r="X5" s="10"/>
      <c r="Y5" s="10"/>
      <c r="Z5" s="10"/>
      <c r="AA5" s="10"/>
      <c r="AB5" s="11"/>
    </row>
    <row r="6" spans="1:34" s="2" customFormat="1" ht="24.95" customHeight="1" x14ac:dyDescent="0.2">
      <c r="A6" s="14" t="s">
        <v>3</v>
      </c>
      <c r="B6" s="154" t="str">
        <f>VLOOKUP('FORMATION INAPTITUDE'!B5,'liste des établissements'!A1:B138,2)</f>
        <v xml:space="preserve"> </v>
      </c>
      <c r="C6" s="154"/>
      <c r="D6" s="154"/>
      <c r="E6" s="154"/>
      <c r="F6" s="154"/>
      <c r="G6" s="154"/>
      <c r="H6" s="111"/>
      <c r="I6" s="111"/>
      <c r="J6" s="111"/>
      <c r="K6" s="111"/>
      <c r="L6" s="111"/>
      <c r="M6" s="111"/>
      <c r="N6" s="11"/>
      <c r="O6" s="10"/>
      <c r="P6" s="10"/>
      <c r="Q6" s="10"/>
      <c r="R6" s="10"/>
      <c r="S6" s="10"/>
      <c r="T6" s="10"/>
      <c r="U6" s="10"/>
      <c r="V6" s="10"/>
      <c r="W6" s="10"/>
      <c r="X6" s="10"/>
      <c r="Y6" s="10"/>
      <c r="Z6" s="10"/>
      <c r="AA6" s="10"/>
      <c r="AB6" s="11"/>
    </row>
    <row r="7" spans="1:34" s="2" customFormat="1" ht="24.95" customHeight="1" x14ac:dyDescent="0.2">
      <c r="A7" s="28" t="s">
        <v>4</v>
      </c>
      <c r="B7" s="161"/>
      <c r="C7" s="161"/>
      <c r="D7" s="161"/>
      <c r="E7" s="161"/>
      <c r="F7" s="161"/>
      <c r="G7" s="161"/>
      <c r="H7" s="111"/>
      <c r="I7" s="111"/>
      <c r="J7" s="111"/>
      <c r="K7" s="111"/>
      <c r="L7" s="111"/>
      <c r="M7" s="111"/>
      <c r="N7" s="11"/>
      <c r="O7" s="10"/>
      <c r="P7" s="10"/>
      <c r="Q7" s="10"/>
      <c r="R7" s="10"/>
      <c r="S7" s="10"/>
      <c r="T7" s="10"/>
      <c r="U7" s="10"/>
      <c r="V7" s="10"/>
      <c r="W7" s="10"/>
      <c r="X7" s="10"/>
      <c r="Y7" s="10"/>
      <c r="Z7" s="10"/>
      <c r="AA7" s="10"/>
      <c r="AB7" s="11"/>
    </row>
    <row r="8" spans="1:34" s="2" customFormat="1" ht="24.95" customHeight="1" x14ac:dyDescent="0.2">
      <c r="A8" s="162" t="str">
        <f>"L'établissement est-il conventionné FIPHFP :"</f>
        <v>L'établissement est-il conventionné FIPHFP :</v>
      </c>
      <c r="B8" s="162"/>
      <c r="C8" s="161" t="s">
        <v>350</v>
      </c>
      <c r="D8" s="161"/>
      <c r="E8" s="161"/>
      <c r="F8" s="161"/>
      <c r="G8" s="161"/>
      <c r="H8" s="111"/>
      <c r="I8" s="111"/>
      <c r="J8" s="111"/>
      <c r="K8" s="111"/>
      <c r="L8" s="111"/>
      <c r="M8" s="111"/>
      <c r="N8" s="11"/>
      <c r="O8" s="10"/>
      <c r="P8" s="10"/>
      <c r="Q8" s="10"/>
      <c r="R8" s="10"/>
      <c r="S8" s="10"/>
      <c r="T8" s="10"/>
      <c r="U8" s="10"/>
      <c r="V8" s="10"/>
      <c r="W8" s="10"/>
      <c r="X8" s="10"/>
      <c r="Y8" s="10"/>
      <c r="Z8" s="10"/>
      <c r="AA8" s="10"/>
      <c r="AB8" s="11"/>
    </row>
    <row r="9" spans="1:34" s="4" customFormat="1" ht="24.95" customHeight="1" x14ac:dyDescent="0.2">
      <c r="A9" s="14" t="s">
        <v>281</v>
      </c>
      <c r="B9" s="94" t="s">
        <v>5</v>
      </c>
      <c r="C9" s="13" t="s">
        <v>6</v>
      </c>
      <c r="D9" s="167"/>
      <c r="E9" s="167"/>
      <c r="F9" s="167"/>
      <c r="G9" s="167"/>
      <c r="H9" s="111"/>
      <c r="I9" s="111"/>
      <c r="J9" s="111"/>
      <c r="K9" s="111"/>
      <c r="L9" s="111"/>
      <c r="M9" s="111"/>
      <c r="N9" s="11"/>
      <c r="O9" s="10"/>
      <c r="P9" s="10"/>
      <c r="Q9" s="10"/>
      <c r="R9" s="10"/>
      <c r="S9" s="10"/>
      <c r="T9" s="10"/>
      <c r="U9" s="10"/>
      <c r="V9" s="10"/>
      <c r="W9" s="10"/>
      <c r="X9" s="10"/>
      <c r="Y9" s="10"/>
      <c r="Z9" s="10"/>
      <c r="AA9" s="10"/>
      <c r="AB9" s="40"/>
    </row>
    <row r="10" spans="1:34" s="3" customFormat="1" ht="8.1" customHeight="1" x14ac:dyDescent="0.3">
      <c r="A10" s="173"/>
      <c r="B10" s="173"/>
      <c r="C10" s="173"/>
      <c r="D10" s="173"/>
      <c r="E10" s="173"/>
      <c r="F10" s="173"/>
      <c r="G10" s="173"/>
      <c r="H10" s="111"/>
      <c r="I10" s="111"/>
      <c r="J10" s="111"/>
      <c r="K10" s="111"/>
      <c r="L10" s="111"/>
      <c r="M10" s="111"/>
      <c r="N10" s="11"/>
      <c r="O10" s="10"/>
      <c r="P10" s="10"/>
      <c r="Q10" s="10"/>
      <c r="R10" s="10"/>
      <c r="S10" s="10"/>
      <c r="T10" s="10"/>
      <c r="U10" s="10"/>
      <c r="V10" s="10"/>
      <c r="W10" s="10"/>
      <c r="X10" s="10"/>
      <c r="Y10" s="10"/>
      <c r="Z10" s="10"/>
      <c r="AA10" s="10"/>
      <c r="AB10" s="41"/>
    </row>
    <row r="11" spans="1:34" s="25" customFormat="1" ht="30.75" customHeight="1" x14ac:dyDescent="0.25">
      <c r="A11" s="151" t="s">
        <v>297</v>
      </c>
      <c r="B11" s="152"/>
      <c r="C11" s="152"/>
      <c r="D11" s="152"/>
      <c r="E11" s="152"/>
      <c r="F11" s="152"/>
      <c r="G11" s="153"/>
      <c r="H11" s="111"/>
      <c r="I11" s="111"/>
      <c r="J11" s="111"/>
      <c r="K11" s="111"/>
      <c r="L11" s="111"/>
      <c r="M11" s="111"/>
      <c r="N11" s="39"/>
      <c r="O11" s="88"/>
      <c r="P11" s="88"/>
      <c r="Q11" s="88"/>
      <c r="R11" s="88"/>
      <c r="S11" s="88"/>
      <c r="T11" s="88"/>
      <c r="U11" s="88"/>
      <c r="V11" s="88"/>
      <c r="W11" s="88"/>
      <c r="X11" s="88"/>
      <c r="Y11" s="88"/>
      <c r="Z11" s="88"/>
      <c r="AA11" s="88"/>
      <c r="AB11" s="39"/>
    </row>
    <row r="12" spans="1:34" s="3" customFormat="1" ht="8.1" customHeight="1" x14ac:dyDescent="0.3">
      <c r="A12" s="172"/>
      <c r="B12" s="172"/>
      <c r="C12" s="172"/>
      <c r="D12" s="172"/>
      <c r="E12" s="172"/>
      <c r="F12" s="172"/>
      <c r="G12" s="172"/>
      <c r="H12" s="111"/>
      <c r="I12" s="111"/>
      <c r="J12" s="111"/>
      <c r="K12" s="111"/>
      <c r="L12" s="111"/>
      <c r="M12" s="111"/>
      <c r="N12" s="11"/>
      <c r="O12" s="10"/>
      <c r="P12" s="10"/>
      <c r="Q12" s="10"/>
      <c r="R12" s="10"/>
      <c r="S12" s="10"/>
      <c r="T12" s="10"/>
      <c r="U12" s="10"/>
      <c r="V12" s="10"/>
      <c r="W12" s="10"/>
      <c r="X12" s="10"/>
      <c r="Y12" s="10"/>
      <c r="Z12" s="10"/>
      <c r="AA12" s="10"/>
      <c r="AB12" s="41"/>
    </row>
    <row r="13" spans="1:34" s="3" customFormat="1" ht="24.95" customHeight="1" x14ac:dyDescent="0.3">
      <c r="A13" s="14" t="s">
        <v>7</v>
      </c>
      <c r="B13" s="161"/>
      <c r="C13" s="161"/>
      <c r="D13" s="161"/>
      <c r="E13" s="14" t="s">
        <v>325</v>
      </c>
      <c r="F13" s="170"/>
      <c r="G13" s="170"/>
      <c r="H13" s="111"/>
      <c r="I13" s="111"/>
      <c r="J13" s="111"/>
      <c r="K13" s="111"/>
      <c r="L13" s="111"/>
      <c r="M13" s="111"/>
      <c r="N13" s="11"/>
      <c r="O13" s="10"/>
      <c r="P13" s="10"/>
      <c r="Q13" s="10"/>
      <c r="R13" s="10"/>
      <c r="S13" s="10"/>
      <c r="T13" s="10"/>
      <c r="U13" s="10"/>
      <c r="V13" s="10"/>
      <c r="W13" s="10"/>
      <c r="X13" s="10"/>
      <c r="Y13" s="10"/>
      <c r="Z13" s="10"/>
      <c r="AA13" s="10"/>
      <c r="AB13" s="41"/>
    </row>
    <row r="14" spans="1:34" s="3" customFormat="1" ht="24.95" customHeight="1" x14ac:dyDescent="0.3">
      <c r="A14" s="14" t="s">
        <v>311</v>
      </c>
      <c r="B14" s="161" t="s">
        <v>11</v>
      </c>
      <c r="C14" s="161"/>
      <c r="D14" s="161"/>
      <c r="E14" s="161"/>
      <c r="F14" s="161"/>
      <c r="G14" s="161"/>
      <c r="H14" s="111" t="str">
        <f>IF(OR(B14="Adjoint Administratif",B14="Agent d'Entretien Qualifié",B14="Agent Service Hospitalier Qualifié"),3050,"")</f>
        <v/>
      </c>
      <c r="I14" s="135" t="str">
        <f>IF(OR(B14="Aide-Soignant",B14="Accompagnant Éducatif et Social",B14="Auxiliaire Puériculture",B14="Ouvrier Principal"),3450,"")</f>
        <v/>
      </c>
      <c r="J14" s="111" t="str">
        <f>IF(OR(B14="Assistant Service Social",B14="Éducateur Spécialisé",B14="Préparateur en Pharmacie Hospitalière"),3650,"")</f>
        <v/>
      </c>
      <c r="K14" s="111" t="str">
        <f>IF(OR(B14="Infirmier",B14="Infirmier Bloc Opératoire"),3960,"")</f>
        <v/>
      </c>
      <c r="L14" s="111" t="str">
        <f>IF(B14="Autres Grades Catégorie A",4360,IF(B14="Autres Grades Catégorie B",3650,IF(B14="Autres Grades Catégorie C",3050,"")))</f>
        <v/>
      </c>
      <c r="M14" s="135" t="str">
        <f>IF(H14=3050,3050,IF(I14=3450,3450,IF(J14=3650,3650,IF(K14=3960,3960,IF(L14=4360,4360,IF(L14=3650,3650,IF(L14=3050,3050,"")))))))</f>
        <v/>
      </c>
      <c r="N14" s="11"/>
      <c r="O14" s="10"/>
      <c r="P14" s="10"/>
      <c r="Q14" s="10"/>
      <c r="R14" s="10"/>
      <c r="S14" s="10"/>
      <c r="T14" s="10"/>
      <c r="U14" s="10"/>
      <c r="V14" s="10"/>
      <c r="W14" s="10"/>
      <c r="X14" s="10"/>
      <c r="Y14" s="10"/>
      <c r="Z14" s="10"/>
      <c r="AA14" s="10"/>
      <c r="AB14" s="134"/>
      <c r="AC14" s="134"/>
      <c r="AD14" s="134"/>
      <c r="AE14" s="134"/>
      <c r="AF14" s="134"/>
      <c r="AG14" s="134"/>
      <c r="AH14" s="134"/>
    </row>
    <row r="15" spans="1:34" s="3" customFormat="1" ht="24.95" customHeight="1" x14ac:dyDescent="0.3">
      <c r="A15" s="14" t="s">
        <v>287</v>
      </c>
      <c r="B15" s="95" t="s">
        <v>0</v>
      </c>
      <c r="C15" s="155" t="s">
        <v>340</v>
      </c>
      <c r="D15" s="155"/>
      <c r="E15" s="155"/>
      <c r="F15" s="169" t="str">
        <f>IF(B15="Sélectionner","",IF(B15="Savoir de base (Niveau 1)","Oui (3 et infra 3)",IF(B15="Certificat Prof. (Niveau 2)","Oui (3 et infra 3)",IF(B15="CAP, BEP (Niveau 3)","Oui (3 et infra 3)","Non"))))</f>
        <v/>
      </c>
      <c r="G15" s="169"/>
      <c r="H15" s="111"/>
      <c r="I15" s="111"/>
      <c r="J15" s="111"/>
      <c r="K15" s="111"/>
      <c r="L15" s="111"/>
      <c r="M15" s="111"/>
      <c r="N15" s="11"/>
      <c r="O15" s="10"/>
      <c r="P15" s="10"/>
      <c r="Q15" s="10"/>
      <c r="R15" s="10"/>
      <c r="S15" s="10"/>
      <c r="T15" s="10"/>
      <c r="U15" s="10"/>
      <c r="V15" s="10"/>
      <c r="W15" s="10"/>
      <c r="X15" s="10"/>
      <c r="Y15" s="10"/>
      <c r="Z15" s="10"/>
      <c r="AA15" s="10"/>
      <c r="AB15" s="41"/>
    </row>
    <row r="16" spans="1:34" s="5" customFormat="1" ht="24.95" customHeight="1" x14ac:dyDescent="0.2">
      <c r="A16" s="14" t="s">
        <v>9</v>
      </c>
      <c r="B16" s="94" t="s">
        <v>0</v>
      </c>
      <c r="C16" s="155" t="s">
        <v>295</v>
      </c>
      <c r="D16" s="155"/>
      <c r="E16" s="155"/>
      <c r="F16" s="161" t="s">
        <v>0</v>
      </c>
      <c r="G16" s="161"/>
      <c r="H16" s="111"/>
      <c r="I16" s="111"/>
      <c r="J16" s="111"/>
      <c r="K16" s="111"/>
      <c r="L16" s="111"/>
      <c r="M16" s="111"/>
      <c r="N16" s="11"/>
      <c r="O16" s="10"/>
      <c r="P16" s="10"/>
      <c r="Q16" s="10"/>
      <c r="R16" s="10"/>
      <c r="S16" s="10"/>
      <c r="T16" s="10"/>
      <c r="U16" s="10"/>
      <c r="V16" s="10"/>
      <c r="W16" s="10"/>
      <c r="X16" s="10"/>
      <c r="Y16" s="10"/>
      <c r="Z16" s="10"/>
      <c r="AA16" s="10"/>
      <c r="AB16" s="42"/>
    </row>
    <row r="17" spans="1:28" s="5" customFormat="1" ht="24.95" customHeight="1" x14ac:dyDescent="0.2">
      <c r="A17" s="14" t="s">
        <v>10</v>
      </c>
      <c r="B17" s="161" t="s">
        <v>0</v>
      </c>
      <c r="C17" s="161"/>
      <c r="D17" s="161"/>
      <c r="E17" s="161"/>
      <c r="F17" s="161"/>
      <c r="G17" s="161"/>
      <c r="H17" s="111"/>
      <c r="I17" s="111"/>
      <c r="J17" s="111"/>
      <c r="K17" s="111"/>
      <c r="L17" s="111"/>
      <c r="M17" s="111"/>
      <c r="N17" s="11"/>
      <c r="O17" s="10"/>
      <c r="P17" s="10"/>
      <c r="Q17" s="10"/>
      <c r="R17" s="10"/>
      <c r="S17" s="10"/>
      <c r="T17" s="10"/>
      <c r="U17" s="10"/>
      <c r="V17" s="10"/>
      <c r="W17" s="10"/>
      <c r="X17" s="10"/>
      <c r="Y17" s="10"/>
      <c r="Z17" s="10"/>
      <c r="AA17" s="10"/>
      <c r="AB17" s="42"/>
    </row>
    <row r="18" spans="1:28" s="6" customFormat="1" ht="24.95" customHeight="1" x14ac:dyDescent="0.2">
      <c r="A18" s="15" t="s">
        <v>298</v>
      </c>
      <c r="B18" s="94"/>
      <c r="C18" s="155"/>
      <c r="D18" s="155"/>
      <c r="E18" s="155"/>
      <c r="F18" s="15"/>
      <c r="G18" s="14"/>
      <c r="H18" s="111"/>
      <c r="I18" s="111"/>
      <c r="J18" s="111"/>
      <c r="K18" s="111"/>
      <c r="L18" s="111"/>
      <c r="M18" s="111"/>
      <c r="N18" s="11"/>
      <c r="O18" s="10"/>
      <c r="P18" s="10"/>
      <c r="Q18" s="10"/>
      <c r="R18" s="10"/>
      <c r="S18" s="10"/>
      <c r="T18" s="10"/>
      <c r="U18" s="10"/>
      <c r="V18" s="10"/>
      <c r="W18" s="10"/>
      <c r="X18" s="10"/>
      <c r="Y18" s="10"/>
      <c r="Z18" s="10"/>
      <c r="AA18" s="10"/>
      <c r="AB18" s="43"/>
    </row>
    <row r="19" spans="1:28" s="6" customFormat="1" ht="24.95" customHeight="1" x14ac:dyDescent="0.2">
      <c r="A19" s="15" t="s">
        <v>12</v>
      </c>
      <c r="B19" s="15"/>
      <c r="C19" s="167"/>
      <c r="D19" s="167"/>
      <c r="E19" s="167"/>
      <c r="F19" s="13"/>
      <c r="G19" s="81"/>
      <c r="H19" s="111"/>
      <c r="I19" s="111"/>
      <c r="J19" s="111"/>
      <c r="K19" s="111"/>
      <c r="L19" s="111"/>
      <c r="M19" s="111"/>
      <c r="N19" s="11"/>
      <c r="O19" s="10"/>
      <c r="P19" s="10"/>
      <c r="Q19" s="10"/>
      <c r="R19" s="10"/>
      <c r="S19" s="10"/>
      <c r="T19" s="10"/>
      <c r="U19" s="10"/>
      <c r="V19" s="10"/>
      <c r="W19" s="10"/>
      <c r="X19" s="10"/>
      <c r="Y19" s="10"/>
      <c r="Z19" s="10"/>
      <c r="AA19" s="10"/>
      <c r="AB19" s="43"/>
    </row>
    <row r="20" spans="1:28" s="7" customFormat="1" ht="24.95" customHeight="1" x14ac:dyDescent="0.2">
      <c r="A20" s="155" t="s">
        <v>347</v>
      </c>
      <c r="B20" s="155"/>
      <c r="C20" s="155"/>
      <c r="D20" s="155"/>
      <c r="E20" s="136"/>
      <c r="F20" s="14"/>
      <c r="G20" s="15"/>
      <c r="H20" s="111"/>
      <c r="I20" s="111"/>
      <c r="J20" s="111"/>
      <c r="K20" s="111"/>
      <c r="L20" s="111"/>
      <c r="M20" s="111"/>
      <c r="N20" s="11"/>
      <c r="O20" s="10"/>
      <c r="P20" s="10"/>
      <c r="Q20" s="10"/>
      <c r="R20" s="10"/>
      <c r="S20" s="10"/>
      <c r="T20" s="10"/>
      <c r="U20" s="10"/>
      <c r="V20" s="10"/>
      <c r="W20" s="10"/>
      <c r="X20" s="10"/>
      <c r="Y20" s="10"/>
      <c r="Z20" s="10"/>
      <c r="AA20" s="52"/>
      <c r="AB20" s="44"/>
    </row>
    <row r="21" spans="1:28" s="32" customFormat="1" ht="8.1" customHeight="1" x14ac:dyDescent="0.2">
      <c r="A21" s="163"/>
      <c r="B21" s="163"/>
      <c r="C21" s="163"/>
      <c r="D21" s="163"/>
      <c r="E21" s="163"/>
      <c r="F21" s="163"/>
      <c r="G21" s="163"/>
      <c r="H21" s="111"/>
      <c r="I21" s="111"/>
      <c r="J21" s="111"/>
      <c r="K21" s="111"/>
      <c r="L21" s="111"/>
      <c r="M21" s="111"/>
      <c r="N21" s="38"/>
      <c r="O21" s="87"/>
      <c r="P21" s="87"/>
      <c r="Q21" s="87"/>
      <c r="R21" s="87"/>
      <c r="S21" s="87"/>
      <c r="T21" s="87"/>
      <c r="U21" s="87"/>
      <c r="V21" s="87"/>
      <c r="W21" s="87"/>
      <c r="X21" s="87"/>
      <c r="Y21" s="87"/>
      <c r="Z21" s="87"/>
      <c r="AA21" s="96"/>
      <c r="AB21" s="45"/>
    </row>
    <row r="22" spans="1:28" s="25" customFormat="1" ht="30.75" customHeight="1" x14ac:dyDescent="0.25">
      <c r="A22" s="151" t="s">
        <v>358</v>
      </c>
      <c r="B22" s="152"/>
      <c r="C22" s="152"/>
      <c r="D22" s="152"/>
      <c r="E22" s="152"/>
      <c r="F22" s="152"/>
      <c r="G22" s="153"/>
      <c r="H22" s="111"/>
      <c r="I22" s="111"/>
      <c r="J22" s="111"/>
      <c r="K22" s="111"/>
      <c r="L22" s="111"/>
      <c r="M22" s="111"/>
      <c r="N22" s="39"/>
      <c r="O22" s="88"/>
      <c r="P22" s="88"/>
      <c r="Q22" s="88"/>
      <c r="R22" s="88"/>
      <c r="S22" s="88"/>
      <c r="T22" s="88"/>
      <c r="U22" s="88"/>
      <c r="V22" s="88"/>
      <c r="W22" s="88"/>
      <c r="X22" s="88"/>
      <c r="Y22" s="88"/>
      <c r="Z22" s="88"/>
      <c r="AA22" s="88"/>
      <c r="AB22" s="39"/>
    </row>
    <row r="23" spans="1:28" s="31" customFormat="1" ht="8.1" customHeight="1" x14ac:dyDescent="0.25">
      <c r="A23" s="181"/>
      <c r="B23" s="181"/>
      <c r="C23" s="181"/>
      <c r="D23" s="181"/>
      <c r="E23" s="181"/>
      <c r="F23" s="181"/>
      <c r="G23" s="181"/>
      <c r="H23" s="111"/>
      <c r="I23" s="111"/>
      <c r="J23" s="111"/>
      <c r="K23" s="111"/>
      <c r="L23" s="111"/>
      <c r="M23" s="111"/>
      <c r="N23" s="46"/>
      <c r="O23" s="89"/>
      <c r="P23" s="89"/>
      <c r="Q23" s="89"/>
      <c r="R23" s="89"/>
      <c r="S23" s="89"/>
      <c r="T23" s="89"/>
      <c r="U23" s="89"/>
      <c r="V23" s="89"/>
      <c r="W23" s="89"/>
      <c r="X23" s="89"/>
      <c r="Y23" s="89"/>
      <c r="Z23" s="89"/>
      <c r="AA23" s="89"/>
      <c r="AB23" s="46"/>
    </row>
    <row r="24" spans="1:28" ht="24.95" customHeight="1" x14ac:dyDescent="0.2">
      <c r="A24" s="82" t="s">
        <v>285</v>
      </c>
      <c r="B24" s="154" t="s">
        <v>346</v>
      </c>
      <c r="C24" s="154"/>
      <c r="D24" s="154"/>
      <c r="E24" s="154"/>
      <c r="F24" s="86" t="s">
        <v>318</v>
      </c>
      <c r="G24" s="98" t="s">
        <v>317</v>
      </c>
      <c r="H24" s="111">
        <f>IF(B24="Formation certifiante",1,0)</f>
        <v>0</v>
      </c>
      <c r="I24" s="111">
        <f>IF(B24="Formation diplômante",1,0)</f>
        <v>0</v>
      </c>
      <c r="J24" s="111">
        <f>SUM(H24:I24)</f>
        <v>0</v>
      </c>
    </row>
    <row r="25" spans="1:28" s="7" customFormat="1" ht="50.1" customHeight="1" x14ac:dyDescent="0.2">
      <c r="A25" s="14" t="s">
        <v>13</v>
      </c>
      <c r="B25" s="226"/>
      <c r="C25" s="226"/>
      <c r="D25" s="226"/>
      <c r="E25" s="226"/>
      <c r="F25" s="226"/>
      <c r="G25" s="226"/>
      <c r="H25" s="111"/>
      <c r="I25" s="111"/>
      <c r="J25" s="111"/>
      <c r="K25" s="111"/>
      <c r="L25" s="111"/>
      <c r="M25" s="111"/>
      <c r="N25" s="11"/>
      <c r="O25" s="10"/>
      <c r="P25" s="10"/>
      <c r="Q25" s="10"/>
      <c r="R25" s="10"/>
      <c r="S25" s="10"/>
      <c r="T25" s="10"/>
      <c r="U25" s="10"/>
      <c r="V25" s="10"/>
      <c r="W25" s="10"/>
      <c r="X25" s="10"/>
      <c r="Y25" s="10"/>
      <c r="Z25" s="10"/>
      <c r="AA25" s="52"/>
      <c r="AB25" s="44"/>
    </row>
    <row r="26" spans="1:28" s="8" customFormat="1" ht="24.95" customHeight="1" x14ac:dyDescent="0.2">
      <c r="A26" s="183"/>
      <c r="B26" s="183"/>
      <c r="C26" s="183"/>
      <c r="D26" s="183"/>
      <c r="E26" s="183"/>
      <c r="F26" s="183"/>
      <c r="G26" s="183"/>
      <c r="H26" s="111"/>
      <c r="I26" s="111"/>
      <c r="J26" s="111"/>
      <c r="K26" s="111"/>
      <c r="L26" s="111"/>
      <c r="M26" s="111"/>
      <c r="N26" s="11"/>
      <c r="O26" s="10"/>
      <c r="P26" s="10"/>
      <c r="Q26" s="10"/>
      <c r="R26" s="10"/>
      <c r="S26" s="10"/>
      <c r="T26" s="10"/>
      <c r="U26" s="10"/>
      <c r="V26" s="10"/>
      <c r="W26" s="10"/>
      <c r="X26" s="10"/>
      <c r="Y26" s="10"/>
      <c r="Z26" s="10"/>
      <c r="AA26" s="10"/>
      <c r="AB26" s="47"/>
    </row>
    <row r="27" spans="1:28" s="7" customFormat="1" ht="24.95" customHeight="1" x14ac:dyDescent="0.2">
      <c r="A27" s="14" t="s">
        <v>359</v>
      </c>
      <c r="B27" s="165"/>
      <c r="C27" s="165"/>
      <c r="D27" s="165"/>
      <c r="E27" s="165"/>
      <c r="F27" s="165"/>
      <c r="G27" s="165"/>
      <c r="H27" s="111"/>
      <c r="I27" s="111"/>
      <c r="J27" s="111"/>
      <c r="K27" s="111"/>
      <c r="L27" s="111"/>
      <c r="M27" s="111"/>
      <c r="N27" s="11"/>
      <c r="O27" s="10"/>
      <c r="P27" s="10"/>
      <c r="Q27" s="10"/>
      <c r="R27" s="10"/>
      <c r="S27" s="10"/>
      <c r="T27" s="10"/>
      <c r="U27" s="10"/>
      <c r="V27" s="10"/>
      <c r="W27" s="10"/>
      <c r="X27" s="10"/>
      <c r="Y27" s="10"/>
      <c r="Z27" s="10"/>
      <c r="AA27" s="10"/>
      <c r="AB27" s="44"/>
    </row>
    <row r="28" spans="1:28" s="6" customFormat="1" ht="24.95" customHeight="1" x14ac:dyDescent="0.2">
      <c r="A28" s="14" t="s">
        <v>15</v>
      </c>
      <c r="B28" s="99"/>
      <c r="C28" s="14"/>
      <c r="D28" s="14"/>
      <c r="E28" s="13" t="s">
        <v>16</v>
      </c>
      <c r="F28" s="185"/>
      <c r="G28" s="185"/>
      <c r="H28" s="111"/>
      <c r="I28" s="111"/>
      <c r="J28" s="111"/>
      <c r="K28" s="111"/>
      <c r="L28" s="111"/>
      <c r="M28" s="111"/>
      <c r="N28" s="11"/>
      <c r="O28" s="10"/>
      <c r="P28" s="10"/>
      <c r="Q28" s="10"/>
      <c r="R28" s="10"/>
      <c r="S28" s="10"/>
      <c r="T28" s="10"/>
      <c r="U28" s="10"/>
      <c r="V28" s="10"/>
      <c r="W28" s="10"/>
      <c r="X28" s="10"/>
      <c r="Y28" s="10"/>
      <c r="Z28" s="10"/>
      <c r="AA28" s="10"/>
      <c r="AB28" s="43"/>
    </row>
    <row r="29" spans="1:28" s="6" customFormat="1" ht="24.95" customHeight="1" x14ac:dyDescent="0.2">
      <c r="A29" s="33"/>
      <c r="B29" s="30"/>
      <c r="C29" s="14"/>
      <c r="D29" s="14"/>
      <c r="E29" s="14"/>
      <c r="F29" s="14"/>
      <c r="G29" s="15"/>
      <c r="H29" s="111"/>
      <c r="I29" s="111"/>
      <c r="J29" s="111"/>
      <c r="K29" s="111"/>
      <c r="L29" s="111"/>
      <c r="M29" s="111"/>
      <c r="N29" s="11"/>
      <c r="O29" s="10"/>
      <c r="P29" s="10"/>
      <c r="Q29" s="10"/>
      <c r="R29" s="10"/>
      <c r="S29" s="10"/>
      <c r="T29" s="10"/>
      <c r="U29" s="10"/>
      <c r="V29" s="10"/>
      <c r="W29" s="10"/>
      <c r="X29" s="10"/>
      <c r="Y29" s="10"/>
      <c r="Z29" s="10"/>
      <c r="AA29" s="10"/>
      <c r="AB29" s="43"/>
    </row>
    <row r="30" spans="1:28" s="6" customFormat="1" ht="24.95" customHeight="1" x14ac:dyDescent="0.2">
      <c r="A30" s="13" t="s">
        <v>17</v>
      </c>
      <c r="B30" s="97"/>
      <c r="C30" s="14"/>
      <c r="D30" s="14"/>
      <c r="E30" s="13"/>
      <c r="F30" s="13" t="s">
        <v>18</v>
      </c>
      <c r="G30" s="101"/>
      <c r="H30" s="111"/>
      <c r="I30" s="111"/>
      <c r="J30" s="111"/>
      <c r="K30" s="111"/>
      <c r="L30" s="111"/>
      <c r="M30" s="111"/>
      <c r="N30" s="11"/>
      <c r="O30" s="10"/>
      <c r="P30" s="10"/>
      <c r="Q30" s="10"/>
      <c r="R30" s="10"/>
      <c r="S30" s="10"/>
      <c r="T30" s="10"/>
      <c r="U30" s="10"/>
      <c r="V30" s="10"/>
      <c r="W30" s="10"/>
      <c r="X30" s="10"/>
      <c r="Y30" s="10"/>
      <c r="Z30" s="10"/>
      <c r="AA30" s="10"/>
      <c r="AB30" s="43"/>
    </row>
    <row r="31" spans="1:28" s="6" customFormat="1" ht="24.95" customHeight="1" x14ac:dyDescent="0.2">
      <c r="A31" s="13" t="s">
        <v>19</v>
      </c>
      <c r="B31" s="97"/>
      <c r="C31" s="102"/>
      <c r="D31" s="102"/>
      <c r="E31" s="14"/>
      <c r="F31" s="13" t="s">
        <v>20</v>
      </c>
      <c r="G31" s="101"/>
      <c r="H31" s="111"/>
      <c r="I31" s="111"/>
      <c r="J31" s="111"/>
      <c r="K31" s="111"/>
      <c r="L31" s="111"/>
      <c r="M31" s="111"/>
      <c r="N31" s="11"/>
      <c r="O31" s="10"/>
      <c r="P31" s="10"/>
      <c r="Q31" s="10"/>
      <c r="R31" s="10"/>
      <c r="S31" s="10"/>
      <c r="T31" s="10"/>
      <c r="U31" s="10"/>
      <c r="V31" s="10"/>
      <c r="W31" s="10"/>
      <c r="X31" s="10"/>
      <c r="Y31" s="10"/>
      <c r="Z31" s="10"/>
      <c r="AA31" s="10"/>
      <c r="AB31" s="43"/>
    </row>
    <row r="32" spans="1:28" s="6" customFormat="1" ht="24.95" customHeight="1" x14ac:dyDescent="0.2">
      <c r="A32" s="13" t="s">
        <v>21</v>
      </c>
      <c r="B32" s="161"/>
      <c r="C32" s="161"/>
      <c r="D32" s="161"/>
      <c r="E32" s="14"/>
      <c r="F32" s="13" t="s">
        <v>22</v>
      </c>
      <c r="G32" s="98"/>
      <c r="H32" s="111"/>
      <c r="I32" s="111"/>
      <c r="J32" s="111"/>
      <c r="K32" s="111"/>
      <c r="L32" s="111"/>
      <c r="M32" s="111"/>
      <c r="N32" s="11"/>
      <c r="O32" s="10"/>
      <c r="P32" s="10"/>
      <c r="Q32" s="10"/>
      <c r="R32" s="10"/>
      <c r="S32" s="10"/>
      <c r="T32" s="10"/>
      <c r="U32" s="10"/>
      <c r="V32" s="10"/>
      <c r="W32" s="10"/>
      <c r="X32" s="10"/>
      <c r="Y32" s="10"/>
      <c r="Z32" s="10"/>
      <c r="AA32" s="10"/>
      <c r="AB32" s="43"/>
    </row>
    <row r="33" spans="1:28" s="32" customFormat="1" ht="8.1" customHeight="1" x14ac:dyDescent="0.2">
      <c r="A33" s="163"/>
      <c r="B33" s="163"/>
      <c r="C33" s="163"/>
      <c r="D33" s="163"/>
      <c r="E33" s="163"/>
      <c r="F33" s="163"/>
      <c r="G33" s="163"/>
      <c r="H33" s="111"/>
      <c r="I33" s="111"/>
      <c r="J33" s="111"/>
      <c r="K33" s="111"/>
      <c r="L33" s="111"/>
      <c r="M33" s="111"/>
      <c r="N33" s="38"/>
      <c r="O33" s="87"/>
      <c r="P33" s="87"/>
      <c r="Q33" s="87"/>
      <c r="R33" s="87"/>
      <c r="S33" s="87"/>
      <c r="T33" s="87"/>
      <c r="U33" s="87"/>
      <c r="V33" s="87"/>
      <c r="W33" s="87"/>
      <c r="X33" s="87"/>
      <c r="Y33" s="87"/>
      <c r="Z33" s="87"/>
      <c r="AA33" s="87"/>
      <c r="AB33" s="45"/>
    </row>
    <row r="34" spans="1:28" s="26" customFormat="1" ht="30.75" x14ac:dyDescent="0.25">
      <c r="A34" s="186" t="s">
        <v>326</v>
      </c>
      <c r="B34" s="186"/>
      <c r="C34" s="186"/>
      <c r="D34" s="186"/>
      <c r="E34" s="186"/>
      <c r="F34" s="186"/>
      <c r="G34" s="187"/>
      <c r="H34" s="111"/>
      <c r="I34" s="111"/>
      <c r="J34" s="111"/>
      <c r="K34" s="111"/>
      <c r="L34" s="111"/>
      <c r="M34" s="111"/>
      <c r="N34" s="39"/>
      <c r="O34" s="88"/>
      <c r="P34" s="88"/>
      <c r="Q34" s="88"/>
      <c r="R34" s="88"/>
      <c r="S34" s="88"/>
      <c r="T34" s="88"/>
      <c r="U34" s="88"/>
      <c r="V34" s="88"/>
      <c r="W34" s="88"/>
      <c r="X34" s="88"/>
      <c r="Y34" s="88"/>
      <c r="Z34" s="88"/>
      <c r="AA34" s="88"/>
      <c r="AB34" s="48"/>
    </row>
    <row r="35" spans="1:28" s="34" customFormat="1" ht="8.1" customHeight="1" thickBot="1" x14ac:dyDescent="0.3">
      <c r="A35" s="164"/>
      <c r="B35" s="164"/>
      <c r="C35" s="164"/>
      <c r="D35" s="164"/>
      <c r="E35" s="164"/>
      <c r="F35" s="164"/>
      <c r="G35" s="164"/>
      <c r="H35" s="111"/>
      <c r="I35" s="111"/>
      <c r="J35" s="111"/>
      <c r="K35" s="111"/>
      <c r="L35" s="111"/>
      <c r="M35" s="111"/>
      <c r="N35" s="46"/>
      <c r="O35" s="89"/>
      <c r="P35" s="89"/>
      <c r="Q35" s="89"/>
      <c r="R35" s="89"/>
      <c r="S35" s="89"/>
      <c r="T35" s="89"/>
      <c r="U35" s="89"/>
      <c r="V35" s="89"/>
      <c r="W35" s="89"/>
      <c r="X35" s="89"/>
      <c r="Y35" s="89"/>
      <c r="Z35" s="89"/>
      <c r="AA35" s="89"/>
      <c r="AB35" s="46"/>
    </row>
    <row r="36" spans="1:28" s="18" customFormat="1" ht="24.95" customHeight="1" x14ac:dyDescent="0.2">
      <c r="A36" s="199" t="str">
        <f>IF(B24="Sélectionner","",IF(B24="Diplôme Universitaire","Pour les diplômes universitaires, la prise en charge est limité à 50% des frais pédagogiques",IF(B6="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6" s="228"/>
      <c r="C36" s="228"/>
      <c r="D36" s="228"/>
      <c r="E36" s="228"/>
      <c r="F36" s="199" t="s">
        <v>305</v>
      </c>
      <c r="G36" s="200"/>
      <c r="H36" s="112"/>
      <c r="I36" s="111"/>
      <c r="J36" s="111"/>
      <c r="K36" s="111"/>
      <c r="L36" s="111"/>
      <c r="M36" s="111"/>
      <c r="N36" s="11"/>
      <c r="O36" s="10"/>
      <c r="P36" s="10"/>
      <c r="Q36" s="10"/>
      <c r="R36" s="10"/>
      <c r="S36" s="10"/>
      <c r="T36" s="10"/>
      <c r="U36" s="10"/>
      <c r="V36" s="10"/>
      <c r="W36" s="10"/>
      <c r="X36" s="10"/>
      <c r="Y36" s="10"/>
      <c r="Z36" s="10"/>
      <c r="AA36" s="10"/>
      <c r="AB36" s="49"/>
    </row>
    <row r="37" spans="1:28" s="9" customFormat="1" ht="24.95" customHeight="1" x14ac:dyDescent="0.2">
      <c r="A37" s="201"/>
      <c r="B37" s="229"/>
      <c r="C37" s="229"/>
      <c r="D37" s="229"/>
      <c r="E37" s="229"/>
      <c r="F37" s="201" t="s">
        <v>306</v>
      </c>
      <c r="G37" s="202"/>
      <c r="H37" s="111"/>
      <c r="I37" s="111"/>
      <c r="J37" s="111"/>
      <c r="K37" s="111"/>
      <c r="L37" s="111"/>
      <c r="M37" s="111"/>
      <c r="N37" s="11"/>
      <c r="O37" s="10"/>
      <c r="P37" s="10"/>
      <c r="Q37" s="10"/>
      <c r="R37" s="10"/>
      <c r="S37" s="10"/>
      <c r="T37" s="10"/>
      <c r="U37" s="10"/>
      <c r="V37" s="10"/>
      <c r="W37" s="10"/>
      <c r="X37" s="10"/>
      <c r="Y37" s="10"/>
      <c r="Z37" s="10"/>
      <c r="AA37" s="10"/>
      <c r="AB37" s="50"/>
    </row>
    <row r="38" spans="1:28" s="9" customFormat="1" ht="24.95" customHeight="1" thickBot="1" x14ac:dyDescent="0.25">
      <c r="A38" s="230"/>
      <c r="B38" s="231"/>
      <c r="C38" s="231"/>
      <c r="D38" s="231"/>
      <c r="E38" s="231"/>
      <c r="F38" s="203" t="str">
        <f>IF(B6="","",IF(B6="Panel 1 : établissement de plus de 1 000 agents",(G40*25%),IF(B6="Panel 2 : établissement de 300 à 1 000 agents",(G40*15%),"")))</f>
        <v/>
      </c>
      <c r="G38" s="204"/>
      <c r="H38" s="111"/>
      <c r="I38" s="111"/>
      <c r="J38" s="111"/>
      <c r="K38" s="111"/>
      <c r="L38" s="111"/>
      <c r="M38" s="111"/>
      <c r="N38" s="11"/>
      <c r="O38" s="10"/>
      <c r="P38" s="10"/>
      <c r="Q38" s="10"/>
      <c r="R38" s="10"/>
      <c r="S38" s="10"/>
      <c r="T38" s="10"/>
      <c r="U38" s="10"/>
      <c r="V38" s="10"/>
      <c r="W38" s="10"/>
      <c r="X38" s="10"/>
      <c r="Y38" s="10"/>
      <c r="Z38" s="10"/>
      <c r="AA38" s="10"/>
      <c r="AB38" s="50"/>
    </row>
    <row r="39" spans="1:28" s="6" customFormat="1" ht="24.95" customHeight="1" thickBot="1" x14ac:dyDescent="0.25">
      <c r="A39" s="158"/>
      <c r="B39" s="159"/>
      <c r="C39" s="160" t="s">
        <v>23</v>
      </c>
      <c r="D39" s="160"/>
      <c r="E39" s="93" t="s">
        <v>24</v>
      </c>
      <c r="F39" s="93" t="s">
        <v>25</v>
      </c>
      <c r="G39" s="93" t="s">
        <v>26</v>
      </c>
      <c r="H39" s="111"/>
      <c r="I39" s="111"/>
      <c r="J39" s="111"/>
      <c r="K39" s="111"/>
      <c r="L39" s="111"/>
      <c r="M39" s="111"/>
      <c r="N39" s="11"/>
      <c r="O39" s="10"/>
      <c r="P39" s="10"/>
      <c r="Q39" s="10"/>
      <c r="R39" s="10"/>
      <c r="S39" s="10"/>
      <c r="T39" s="10"/>
      <c r="U39" s="10"/>
      <c r="V39" s="10"/>
      <c r="W39" s="10"/>
      <c r="X39" s="10"/>
      <c r="Y39" s="10"/>
      <c r="Z39" s="10"/>
      <c r="AA39" s="10"/>
      <c r="AB39" s="43"/>
    </row>
    <row r="40" spans="1:28" s="6" customFormat="1" ht="24.95" customHeight="1" thickBot="1" x14ac:dyDescent="0.25">
      <c r="A40" s="156" t="s">
        <v>284</v>
      </c>
      <c r="B40" s="157"/>
      <c r="C40" s="184">
        <v>0</v>
      </c>
      <c r="D40" s="184"/>
      <c r="E40" s="103">
        <v>0</v>
      </c>
      <c r="F40" s="107">
        <f>IF(G32="",0,IF(G32&lt;=52,(G30+G31)*21.61,IF(G32&gt;52,(M14/151.67)*(G30+G31))))</f>
        <v>0</v>
      </c>
      <c r="G40" s="105">
        <f>SUM(C40:F40)</f>
        <v>0</v>
      </c>
      <c r="H40" s="111"/>
      <c r="I40" s="111"/>
      <c r="J40" s="111"/>
      <c r="K40" s="111"/>
      <c r="L40" s="111"/>
      <c r="M40" s="111"/>
      <c r="N40" s="11"/>
      <c r="O40" s="10"/>
      <c r="P40" s="10"/>
      <c r="Q40" s="10"/>
      <c r="R40" s="10"/>
      <c r="S40" s="10"/>
      <c r="T40" s="10"/>
      <c r="U40" s="10"/>
      <c r="V40" s="10"/>
      <c r="W40" s="10"/>
      <c r="X40" s="10"/>
      <c r="Y40" s="10"/>
      <c r="Z40" s="10"/>
      <c r="AA40" s="10"/>
      <c r="AB40" s="43"/>
    </row>
    <row r="41" spans="1:28" s="7" customFormat="1" ht="24.95" customHeight="1" thickBot="1" x14ac:dyDescent="0.25">
      <c r="A41" s="156" t="s">
        <v>321</v>
      </c>
      <c r="B41" s="157"/>
      <c r="C41" s="180">
        <f>SUM(C46:D48)</f>
        <v>0</v>
      </c>
      <c r="D41" s="180"/>
      <c r="E41" s="106">
        <f>SUM(E46:E48)</f>
        <v>0</v>
      </c>
      <c r="F41" s="107">
        <f>SUM(F46:F48)</f>
        <v>0</v>
      </c>
      <c r="G41" s="106">
        <f>SUM(C41:F41)</f>
        <v>0</v>
      </c>
      <c r="H41" s="111"/>
      <c r="I41" s="111"/>
      <c r="J41" s="111"/>
      <c r="K41" s="111"/>
      <c r="L41" s="111"/>
      <c r="M41" s="111"/>
      <c r="N41" s="11"/>
      <c r="O41" s="10"/>
      <c r="P41" s="10"/>
      <c r="Q41" s="10"/>
      <c r="R41" s="10"/>
      <c r="S41" s="10"/>
      <c r="T41" s="10"/>
      <c r="U41" s="10"/>
      <c r="V41" s="10"/>
      <c r="W41" s="10"/>
      <c r="X41" s="10"/>
      <c r="Y41" s="10"/>
      <c r="Z41" s="10"/>
      <c r="AA41" s="10"/>
      <c r="AB41" s="44"/>
    </row>
    <row r="42" spans="1:28" s="7" customFormat="1" ht="24.95" customHeight="1" thickBot="1" x14ac:dyDescent="0.25">
      <c r="A42" s="156" t="s">
        <v>322</v>
      </c>
      <c r="B42" s="157"/>
      <c r="C42" s="184">
        <v>0</v>
      </c>
      <c r="D42" s="184"/>
      <c r="E42" s="103">
        <v>0</v>
      </c>
      <c r="F42" s="104">
        <v>0</v>
      </c>
      <c r="G42" s="106">
        <f>SUM(C42:F42)</f>
        <v>0</v>
      </c>
      <c r="H42" s="111"/>
      <c r="I42" s="111"/>
      <c r="J42" s="111"/>
      <c r="K42" s="111"/>
      <c r="L42" s="111"/>
      <c r="M42" s="111"/>
      <c r="N42" s="11"/>
      <c r="O42" s="10"/>
      <c r="P42" s="10"/>
      <c r="Q42" s="10"/>
      <c r="R42" s="10"/>
      <c r="S42" s="10"/>
      <c r="T42" s="10"/>
      <c r="U42" s="10"/>
      <c r="V42" s="10"/>
      <c r="W42" s="10"/>
      <c r="X42" s="10"/>
      <c r="Y42" s="10"/>
      <c r="Z42" s="10"/>
      <c r="AA42" s="10"/>
      <c r="AB42" s="44"/>
    </row>
    <row r="43" spans="1:28" s="7" customFormat="1" ht="24.95" customHeight="1" thickBot="1" x14ac:dyDescent="0.25">
      <c r="A43" s="156" t="s">
        <v>283</v>
      </c>
      <c r="B43" s="157"/>
      <c r="C43" s="180">
        <f>SUM(C40-(C41+C42))</f>
        <v>0</v>
      </c>
      <c r="D43" s="180"/>
      <c r="E43" s="106">
        <f>SUM(E40-(E41+E42))</f>
        <v>0</v>
      </c>
      <c r="F43" s="107">
        <f>SUM(F40-(F41+F42))</f>
        <v>0</v>
      </c>
      <c r="G43" s="106">
        <f>SUM(C43:F43)</f>
        <v>0</v>
      </c>
      <c r="H43" s="111"/>
      <c r="I43" s="111"/>
      <c r="J43" s="111"/>
      <c r="K43" s="111"/>
      <c r="L43" s="111"/>
      <c r="M43" s="111"/>
      <c r="N43" s="11"/>
      <c r="O43" s="10"/>
      <c r="P43" s="10"/>
      <c r="Q43" s="10"/>
      <c r="R43" s="10"/>
      <c r="S43" s="10"/>
      <c r="T43" s="10"/>
      <c r="U43" s="10"/>
      <c r="V43" s="10"/>
      <c r="W43" s="10"/>
      <c r="X43" s="10"/>
      <c r="Y43" s="10"/>
      <c r="Z43" s="10"/>
      <c r="AA43" s="10"/>
      <c r="AB43" s="44"/>
    </row>
    <row r="44" spans="1:28" s="6" customFormat="1" ht="24.95" customHeight="1" thickBot="1" x14ac:dyDescent="0.25">
      <c r="A44" s="156" t="s">
        <v>282</v>
      </c>
      <c r="B44" s="157"/>
      <c r="C44" s="180">
        <f>SUM(C41:D43)</f>
        <v>0</v>
      </c>
      <c r="D44" s="180"/>
      <c r="E44" s="106">
        <f>SUM(E41:E43)</f>
        <v>0</v>
      </c>
      <c r="F44" s="106">
        <f>SUM(F41:F43)</f>
        <v>0</v>
      </c>
      <c r="G44" s="106">
        <f>SUM(C44:F44)</f>
        <v>0</v>
      </c>
      <c r="H44" s="111"/>
      <c r="I44" s="111"/>
      <c r="J44" s="111"/>
      <c r="K44" s="111"/>
      <c r="L44" s="111"/>
      <c r="M44" s="111"/>
      <c r="N44" s="11"/>
      <c r="O44" s="10"/>
      <c r="P44" s="10"/>
      <c r="Q44" s="10"/>
      <c r="R44" s="10"/>
      <c r="S44" s="10"/>
      <c r="T44" s="10"/>
      <c r="U44" s="10"/>
      <c r="V44" s="10"/>
      <c r="W44" s="10"/>
      <c r="X44" s="10"/>
      <c r="Y44" s="10"/>
      <c r="Z44" s="10"/>
      <c r="AA44" s="10"/>
      <c r="AB44" s="43"/>
    </row>
    <row r="45" spans="1:28" s="52" customFormat="1" ht="8.1" customHeight="1" thickBot="1" x14ac:dyDescent="0.25">
      <c r="A45" s="179"/>
      <c r="B45" s="179"/>
      <c r="C45" s="179"/>
      <c r="D45" s="179"/>
      <c r="E45" s="179"/>
      <c r="F45" s="179"/>
      <c r="G45" s="179"/>
      <c r="H45" s="111"/>
      <c r="I45" s="111"/>
      <c r="J45" s="111"/>
      <c r="K45" s="111"/>
      <c r="L45" s="111"/>
      <c r="M45" s="111"/>
      <c r="N45" s="11"/>
      <c r="O45" s="10"/>
      <c r="P45" s="10"/>
      <c r="Q45" s="10"/>
      <c r="R45" s="10"/>
      <c r="S45" s="10"/>
      <c r="T45" s="10"/>
      <c r="U45" s="10"/>
      <c r="V45" s="10"/>
      <c r="W45" s="10"/>
      <c r="X45" s="10"/>
      <c r="Y45" s="10"/>
      <c r="Z45" s="10"/>
      <c r="AA45" s="10"/>
    </row>
    <row r="46" spans="1:28" s="79" customFormat="1" ht="24.95" hidden="1" customHeight="1" x14ac:dyDescent="0.3">
      <c r="A46" s="233" t="str">
        <f>IF(B24="Diplôme universitaire","",IF(B6='liste des établissements'!B25,B6,""))</f>
        <v/>
      </c>
      <c r="B46" s="233"/>
      <c r="C46" s="216">
        <f>IF(B24="Diplôme Universitaire",0,IF(A46="",0,IF(AND(B6="Panel 1 : établissement de plus de 1 000 agents",F38-(E41+F41)&gt;=C40),C40,F38-(E41+F41))))</f>
        <v>0</v>
      </c>
      <c r="D46" s="216"/>
      <c r="E46" s="90">
        <f>IF(A48="Diplôme Universitaire",0,IF(A46="",0,IF(AND(B6="Panel 1 : établissement de plus de 1 000 agents",F38-F41&gt;=E40),E40,F38-F41)))</f>
        <v>0</v>
      </c>
      <c r="F46" s="90">
        <f>IF(A46="",0,IF(AND(B6="Panel 1 : établissement de plus de 1 000 agents",F38&gt;=F40),F40,F38))</f>
        <v>0</v>
      </c>
      <c r="G46" s="90">
        <f>SUM(C46:F46)</f>
        <v>0</v>
      </c>
      <c r="H46" s="111"/>
      <c r="I46" s="111"/>
      <c r="J46" s="112"/>
      <c r="K46" s="112"/>
      <c r="L46" s="112"/>
      <c r="M46" s="111"/>
      <c r="N46" s="113"/>
      <c r="O46" s="78"/>
      <c r="P46" s="78"/>
      <c r="Q46" s="78"/>
      <c r="R46" s="78"/>
      <c r="S46" s="78"/>
      <c r="T46" s="78"/>
      <c r="U46" s="78"/>
      <c r="V46" s="78"/>
      <c r="W46" s="78"/>
      <c r="X46" s="78"/>
      <c r="Y46" s="78"/>
      <c r="Z46" s="78"/>
      <c r="AA46" s="78"/>
    </row>
    <row r="47" spans="1:28" s="54" customFormat="1" ht="24.95" hidden="1" customHeight="1" x14ac:dyDescent="0.3">
      <c r="A47" s="232" t="str">
        <f>IF(B24="Diplôme universitaire","",IF(B6='liste des établissements'!B4,B6,""))</f>
        <v/>
      </c>
      <c r="B47" s="232"/>
      <c r="C47" s="188">
        <f>IF(A48="Diplôme Universitaire",0,IF(A47="",0,IF(AND(B6="Panel 2 : établissement de 300 à 1 000 agents",F38-(E41+F41)&gt;=C40),C40,F38-(E41+F41))))</f>
        <v>0</v>
      </c>
      <c r="D47" s="188"/>
      <c r="E47" s="91">
        <f>IF(A48="Diplôme Universitaire",0,IF(A47="",0,IF(AND(B6="Panel 2 : établissement de 300 à 1 000 agents",F38-F41&gt;=E40),E40,F38-F41)))</f>
        <v>0</v>
      </c>
      <c r="F47" s="91">
        <f>IF(A48="Diplôme Universitaire",0,IF(A47="",0,IF(AND(B6="Panel 2 : établissement de 300 à 1 000 agents",F38&gt;=F40),F40,F38)))</f>
        <v>0</v>
      </c>
      <c r="G47" s="90">
        <f>SUM(C47:F47)</f>
        <v>0</v>
      </c>
      <c r="H47" s="112"/>
      <c r="I47" s="111"/>
      <c r="J47" s="111"/>
      <c r="K47" s="111"/>
      <c r="L47" s="111"/>
      <c r="M47" s="111"/>
      <c r="N47" s="113"/>
      <c r="O47" s="78"/>
      <c r="P47" s="78"/>
      <c r="Q47" s="78"/>
      <c r="R47" s="78"/>
      <c r="S47" s="78"/>
      <c r="T47" s="78"/>
      <c r="U47" s="78"/>
      <c r="V47" s="78"/>
      <c r="W47" s="78"/>
      <c r="X47" s="78"/>
      <c r="Y47" s="78"/>
      <c r="Z47" s="78"/>
      <c r="AA47" s="78"/>
    </row>
    <row r="48" spans="1:28" s="79" customFormat="1" ht="24.95" hidden="1" customHeight="1" x14ac:dyDescent="0.3">
      <c r="A48" s="190"/>
      <c r="B48" s="190"/>
      <c r="C48" s="188">
        <f>IF(B24="Diplôme Universitaire",C40,0)</f>
        <v>0</v>
      </c>
      <c r="D48" s="188"/>
      <c r="E48" s="91">
        <f>IF(B24="Diplôme Universitaire",E40*50%,0)</f>
        <v>0</v>
      </c>
      <c r="F48" s="91">
        <f>IF(B24="Diplôme Universitaire",F40,0)</f>
        <v>0</v>
      </c>
      <c r="G48" s="91">
        <f>SUM(C48+E48+F48)</f>
        <v>0</v>
      </c>
      <c r="H48" s="111"/>
      <c r="I48" s="111"/>
      <c r="J48" s="111"/>
      <c r="K48" s="111"/>
      <c r="L48" s="111"/>
      <c r="M48" s="111"/>
      <c r="N48" s="113"/>
      <c r="O48" s="78"/>
      <c r="P48" s="78"/>
      <c r="Q48" s="78"/>
      <c r="R48" s="78"/>
      <c r="S48" s="78"/>
      <c r="T48" s="78"/>
      <c r="U48" s="78"/>
      <c r="V48" s="78"/>
      <c r="W48" s="78"/>
      <c r="X48" s="78"/>
      <c r="Y48" s="78"/>
      <c r="Z48" s="78"/>
      <c r="AA48" s="78"/>
    </row>
    <row r="49" spans="1:41" s="53" customFormat="1" ht="8.1" customHeight="1" thickBot="1" x14ac:dyDescent="0.25">
      <c r="A49" s="192"/>
      <c r="B49" s="192"/>
      <c r="C49" s="192"/>
      <c r="D49" s="192"/>
      <c r="E49" s="192"/>
      <c r="F49" s="192"/>
      <c r="G49" s="192"/>
      <c r="H49" s="111"/>
      <c r="I49" s="111"/>
      <c r="J49" s="111"/>
      <c r="K49" s="111"/>
      <c r="L49" s="111"/>
      <c r="M49" s="111"/>
      <c r="N49" s="11"/>
      <c r="O49" s="10"/>
      <c r="P49" s="10"/>
      <c r="Q49" s="10"/>
      <c r="R49" s="10"/>
      <c r="S49" s="10"/>
      <c r="T49" s="10"/>
      <c r="U49" s="10"/>
      <c r="V49" s="10"/>
      <c r="W49" s="10"/>
      <c r="X49" s="10"/>
      <c r="Y49" s="10"/>
      <c r="Z49" s="10"/>
      <c r="AA49" s="10"/>
    </row>
    <row r="50" spans="1:41" s="9" customFormat="1" ht="84" customHeight="1" thickBot="1" x14ac:dyDescent="0.25">
      <c r="A50" s="223" t="s">
        <v>345</v>
      </c>
      <c r="B50" s="223"/>
      <c r="C50" s="223"/>
      <c r="D50" s="223"/>
      <c r="E50" s="223"/>
      <c r="F50" s="224" t="s">
        <v>344</v>
      </c>
      <c r="G50" s="225"/>
      <c r="H50" s="111"/>
      <c r="I50" s="111"/>
      <c r="J50" s="111"/>
      <c r="K50" s="111"/>
      <c r="L50" s="111"/>
      <c r="M50" s="111"/>
      <c r="N50" s="11"/>
      <c r="O50" s="11"/>
      <c r="P50" s="11"/>
      <c r="Q50" s="11"/>
      <c r="R50" s="11"/>
      <c r="S50" s="11"/>
      <c r="T50" s="11"/>
      <c r="U50" s="11"/>
      <c r="V50" s="11"/>
      <c r="W50" s="11"/>
      <c r="X50" s="11"/>
      <c r="Y50" s="11"/>
      <c r="Z50" s="11"/>
      <c r="AA50" s="11"/>
      <c r="AB50" s="50"/>
      <c r="AC50" s="50"/>
      <c r="AD50" s="50"/>
      <c r="AE50" s="50"/>
      <c r="AF50" s="50"/>
      <c r="AG50" s="50"/>
      <c r="AH50" s="50"/>
      <c r="AI50" s="50"/>
      <c r="AJ50" s="50"/>
      <c r="AK50" s="50"/>
      <c r="AL50" s="50"/>
      <c r="AM50" s="50"/>
      <c r="AN50" s="50"/>
      <c r="AO50" s="50"/>
    </row>
    <row r="51" spans="1:41" s="9" customFormat="1" ht="50.1" customHeight="1" thickBot="1" x14ac:dyDescent="0.25">
      <c r="A51" s="178" t="s">
        <v>286</v>
      </c>
      <c r="B51" s="178"/>
      <c r="C51" s="178"/>
      <c r="D51" s="178"/>
      <c r="E51" s="178"/>
      <c r="F51" s="178"/>
      <c r="G51" s="178"/>
      <c r="H51" s="111"/>
      <c r="I51" s="111"/>
      <c r="J51" s="111"/>
      <c r="K51" s="111"/>
      <c r="L51" s="111"/>
      <c r="M51" s="111"/>
      <c r="N51" s="11"/>
      <c r="O51" s="11"/>
      <c r="P51" s="11"/>
      <c r="Q51" s="11"/>
      <c r="R51" s="11"/>
      <c r="S51" s="11"/>
      <c r="T51" s="11"/>
      <c r="U51" s="11"/>
      <c r="V51" s="11"/>
      <c r="W51" s="11"/>
      <c r="X51" s="11"/>
      <c r="Y51" s="11"/>
      <c r="Z51" s="11"/>
      <c r="AA51" s="11"/>
      <c r="AB51" s="50"/>
      <c r="AC51" s="50"/>
      <c r="AD51" s="50"/>
      <c r="AE51" s="50"/>
      <c r="AF51" s="50"/>
      <c r="AG51" s="50"/>
      <c r="AH51" s="50"/>
      <c r="AI51" s="50"/>
      <c r="AJ51" s="50"/>
      <c r="AK51" s="50"/>
      <c r="AL51" s="50"/>
      <c r="AM51" s="50"/>
      <c r="AN51" s="50"/>
      <c r="AO51" s="50"/>
    </row>
    <row r="52" spans="1:41" s="9" customFormat="1" ht="24.95" customHeight="1" x14ac:dyDescent="0.2">
      <c r="A52" s="205" t="s">
        <v>27</v>
      </c>
      <c r="B52" s="205"/>
      <c r="C52" s="205"/>
      <c r="D52" s="206"/>
      <c r="E52" s="174" t="s">
        <v>300</v>
      </c>
      <c r="F52" s="175"/>
      <c r="G52" s="176"/>
      <c r="H52" s="111"/>
      <c r="I52" s="111"/>
      <c r="J52" s="111"/>
      <c r="K52" s="111"/>
      <c r="L52" s="111"/>
      <c r="M52" s="111"/>
      <c r="N52" s="11"/>
      <c r="O52" s="11"/>
      <c r="P52" s="11"/>
      <c r="Q52" s="11"/>
      <c r="R52" s="11"/>
      <c r="S52" s="11"/>
      <c r="T52" s="11"/>
      <c r="U52" s="11"/>
      <c r="V52" s="11"/>
      <c r="W52" s="11"/>
      <c r="X52" s="11"/>
      <c r="Y52" s="11"/>
      <c r="Z52" s="11"/>
      <c r="AA52" s="11"/>
      <c r="AB52" s="50"/>
      <c r="AC52" s="50"/>
      <c r="AD52" s="50"/>
      <c r="AE52" s="50"/>
      <c r="AF52" s="50"/>
      <c r="AG52" s="50"/>
      <c r="AH52" s="50"/>
      <c r="AI52" s="50"/>
      <c r="AJ52" s="50"/>
      <c r="AK52" s="50"/>
      <c r="AL52" s="50"/>
      <c r="AM52" s="50"/>
      <c r="AN52" s="50"/>
      <c r="AO52" s="50"/>
    </row>
    <row r="53" spans="1:41" s="18" customFormat="1" ht="24.95" customHeight="1" x14ac:dyDescent="0.2">
      <c r="A53" s="36" t="s">
        <v>301</v>
      </c>
      <c r="B53" s="207"/>
      <c r="C53" s="207"/>
      <c r="D53" s="35"/>
      <c r="E53" s="217"/>
      <c r="F53" s="218"/>
      <c r="G53" s="219"/>
      <c r="H53" s="111"/>
      <c r="I53" s="111"/>
      <c r="J53" s="111"/>
      <c r="K53" s="111"/>
      <c r="L53" s="111"/>
      <c r="M53" s="111"/>
      <c r="N53" s="11"/>
      <c r="O53" s="11"/>
      <c r="P53" s="11"/>
      <c r="Q53" s="11"/>
      <c r="R53" s="11"/>
      <c r="S53" s="11"/>
      <c r="T53" s="11"/>
      <c r="U53" s="11"/>
      <c r="V53" s="11"/>
      <c r="W53" s="11"/>
      <c r="X53" s="11"/>
      <c r="Y53" s="11"/>
      <c r="Z53" s="11"/>
      <c r="AA53" s="11"/>
      <c r="AB53" s="49"/>
      <c r="AC53" s="49"/>
      <c r="AD53" s="49"/>
      <c r="AE53" s="49"/>
      <c r="AF53" s="49"/>
      <c r="AG53" s="49"/>
      <c r="AH53" s="49"/>
      <c r="AI53" s="49"/>
      <c r="AJ53" s="49"/>
      <c r="AK53" s="49"/>
      <c r="AL53" s="49"/>
      <c r="AM53" s="49"/>
      <c r="AN53" s="49"/>
      <c r="AO53" s="49"/>
    </row>
    <row r="54" spans="1:41" s="18" customFormat="1" ht="24.95" customHeight="1" x14ac:dyDescent="0.2">
      <c r="A54" s="37" t="s">
        <v>302</v>
      </c>
      <c r="B54" s="214"/>
      <c r="C54" s="161"/>
      <c r="D54" s="19"/>
      <c r="E54" s="217"/>
      <c r="F54" s="218"/>
      <c r="G54" s="219"/>
      <c r="H54" s="111"/>
      <c r="I54" s="111"/>
      <c r="J54" s="111"/>
      <c r="K54" s="111"/>
      <c r="L54" s="111"/>
      <c r="M54" s="111"/>
      <c r="N54" s="11"/>
      <c r="O54" s="11"/>
      <c r="P54" s="11"/>
      <c r="Q54" s="11"/>
      <c r="R54" s="11"/>
      <c r="S54" s="11"/>
      <c r="T54" s="11"/>
      <c r="U54" s="11"/>
      <c r="V54" s="11"/>
      <c r="W54" s="11"/>
      <c r="X54" s="11"/>
      <c r="Y54" s="11"/>
      <c r="Z54" s="11"/>
      <c r="AA54" s="11"/>
      <c r="AB54" s="49"/>
      <c r="AC54" s="49"/>
      <c r="AD54" s="49"/>
      <c r="AE54" s="49"/>
      <c r="AF54" s="49"/>
      <c r="AG54" s="49"/>
      <c r="AH54" s="49"/>
      <c r="AI54" s="49"/>
      <c r="AJ54" s="49"/>
      <c r="AK54" s="49"/>
      <c r="AL54" s="49"/>
      <c r="AM54" s="49"/>
      <c r="AN54" s="49"/>
      <c r="AO54" s="49"/>
    </row>
    <row r="55" spans="1:41" s="21" customFormat="1" ht="24.95" customHeight="1" thickBot="1" x14ac:dyDescent="0.25">
      <c r="A55" s="29" t="s">
        <v>303</v>
      </c>
      <c r="B55" s="215"/>
      <c r="C55" s="215"/>
      <c r="D55" s="20"/>
      <c r="E55" s="217"/>
      <c r="F55" s="218"/>
      <c r="G55" s="219"/>
      <c r="H55" s="111"/>
      <c r="I55" s="111"/>
      <c r="J55" s="111"/>
      <c r="K55" s="111"/>
      <c r="L55" s="111"/>
      <c r="M55" s="111"/>
      <c r="N55" s="11"/>
      <c r="O55" s="11"/>
      <c r="P55" s="11"/>
      <c r="Q55" s="11"/>
      <c r="R55" s="11"/>
      <c r="S55" s="11"/>
      <c r="T55" s="11"/>
      <c r="U55" s="11"/>
      <c r="V55" s="11"/>
      <c r="W55" s="11"/>
      <c r="X55" s="11"/>
      <c r="Y55" s="11"/>
      <c r="Z55" s="11"/>
      <c r="AA55" s="11"/>
      <c r="AB55" s="47"/>
      <c r="AC55" s="47"/>
      <c r="AD55" s="47"/>
      <c r="AE55" s="47"/>
      <c r="AF55" s="47"/>
      <c r="AG55" s="47"/>
      <c r="AH55" s="132"/>
      <c r="AI55" s="132"/>
      <c r="AJ55" s="132"/>
      <c r="AK55" s="132"/>
      <c r="AL55" s="132"/>
      <c r="AM55" s="132"/>
      <c r="AN55" s="132"/>
      <c r="AO55" s="132"/>
    </row>
    <row r="56" spans="1:41" s="23" customFormat="1" ht="24.95" customHeight="1" x14ac:dyDescent="0.2">
      <c r="A56" s="191" t="s">
        <v>304</v>
      </c>
      <c r="B56" s="208"/>
      <c r="C56" s="209"/>
      <c r="D56" s="22"/>
      <c r="E56" s="217"/>
      <c r="F56" s="218"/>
      <c r="G56" s="219"/>
      <c r="H56" s="111"/>
      <c r="I56" s="111"/>
      <c r="J56" s="111"/>
      <c r="K56" s="111"/>
      <c r="L56" s="111"/>
      <c r="M56" s="111"/>
      <c r="N56" s="11"/>
      <c r="O56" s="11"/>
      <c r="P56" s="11"/>
      <c r="Q56" s="11"/>
      <c r="R56" s="11"/>
      <c r="S56" s="11"/>
      <c r="T56" s="11"/>
      <c r="U56" s="11"/>
      <c r="V56" s="11"/>
      <c r="W56" s="11"/>
      <c r="X56" s="11"/>
      <c r="Y56" s="11"/>
      <c r="Z56" s="11"/>
      <c r="AA56" s="11"/>
      <c r="AB56" s="47"/>
      <c r="AC56" s="47"/>
      <c r="AD56" s="47"/>
      <c r="AE56" s="47"/>
      <c r="AF56" s="47"/>
      <c r="AG56" s="47"/>
      <c r="AH56" s="133"/>
      <c r="AI56" s="133"/>
      <c r="AJ56" s="133"/>
      <c r="AK56" s="133"/>
      <c r="AL56" s="133"/>
      <c r="AM56" s="133"/>
      <c r="AN56" s="133"/>
      <c r="AO56" s="133"/>
    </row>
    <row r="57" spans="1:41" s="24" customFormat="1" ht="24.95" customHeight="1" x14ac:dyDescent="0.2">
      <c r="A57" s="191"/>
      <c r="B57" s="210"/>
      <c r="C57" s="211"/>
      <c r="D57" s="22"/>
      <c r="E57" s="217"/>
      <c r="F57" s="218"/>
      <c r="G57" s="219"/>
      <c r="H57" s="111"/>
      <c r="I57" s="111"/>
      <c r="J57" s="111"/>
      <c r="K57" s="111"/>
      <c r="L57" s="111"/>
      <c r="M57" s="111"/>
      <c r="N57" s="11"/>
      <c r="O57" s="11"/>
      <c r="P57" s="11"/>
      <c r="Q57" s="11"/>
      <c r="R57" s="11"/>
      <c r="S57" s="11"/>
      <c r="T57" s="11"/>
      <c r="U57" s="11"/>
      <c r="V57" s="11"/>
      <c r="W57" s="11"/>
      <c r="X57" s="11"/>
      <c r="Y57" s="11"/>
      <c r="Z57" s="11"/>
      <c r="AA57" s="11"/>
      <c r="AB57" s="51"/>
      <c r="AC57" s="51"/>
      <c r="AD57" s="51"/>
      <c r="AE57" s="51"/>
      <c r="AF57" s="51"/>
      <c r="AG57" s="51"/>
      <c r="AH57" s="51"/>
      <c r="AI57" s="51"/>
      <c r="AJ57" s="51"/>
      <c r="AK57" s="51"/>
      <c r="AL57" s="51"/>
      <c r="AM57" s="51"/>
      <c r="AN57" s="51"/>
      <c r="AO57" s="51"/>
    </row>
    <row r="58" spans="1:41" s="9" customFormat="1" ht="24.95" customHeight="1" x14ac:dyDescent="0.2">
      <c r="A58" s="191"/>
      <c r="B58" s="210"/>
      <c r="C58" s="211"/>
      <c r="D58" s="22"/>
      <c r="E58" s="217"/>
      <c r="F58" s="218"/>
      <c r="G58" s="219"/>
      <c r="H58" s="111"/>
      <c r="I58" s="111"/>
      <c r="J58" s="111"/>
      <c r="K58" s="111"/>
      <c r="L58" s="111"/>
      <c r="M58" s="111"/>
      <c r="N58" s="11"/>
      <c r="O58" s="11"/>
      <c r="P58" s="11"/>
      <c r="Q58" s="11"/>
      <c r="R58" s="11"/>
      <c r="S58" s="11"/>
      <c r="T58" s="11"/>
      <c r="U58" s="11"/>
      <c r="V58" s="11"/>
      <c r="W58" s="11"/>
      <c r="X58" s="11"/>
      <c r="Y58" s="11"/>
      <c r="Z58" s="11"/>
      <c r="AA58" s="11"/>
      <c r="AB58" s="50"/>
      <c r="AC58" s="50"/>
      <c r="AD58" s="50"/>
      <c r="AE58" s="50"/>
      <c r="AF58" s="50"/>
      <c r="AG58" s="50"/>
      <c r="AH58" s="50"/>
      <c r="AI58" s="50"/>
      <c r="AJ58" s="50"/>
      <c r="AK58" s="50"/>
      <c r="AL58" s="50"/>
      <c r="AM58" s="50"/>
      <c r="AN58" s="50"/>
      <c r="AO58" s="50"/>
    </row>
    <row r="59" spans="1:41" s="9" customFormat="1" ht="24.95" customHeight="1" thickBot="1" x14ac:dyDescent="0.25">
      <c r="A59" s="191"/>
      <c r="B59" s="212"/>
      <c r="C59" s="213"/>
      <c r="D59" s="22"/>
      <c r="E59" s="220"/>
      <c r="F59" s="221"/>
      <c r="G59" s="222"/>
      <c r="H59" s="111"/>
      <c r="I59" s="111"/>
      <c r="J59" s="111"/>
      <c r="K59" s="111"/>
      <c r="L59" s="111"/>
      <c r="M59" s="111"/>
      <c r="N59" s="11"/>
      <c r="O59" s="11"/>
      <c r="P59" s="11"/>
      <c r="Q59" s="11"/>
      <c r="R59" s="11"/>
      <c r="S59" s="11"/>
      <c r="T59" s="11"/>
      <c r="U59" s="11"/>
      <c r="V59" s="11"/>
      <c r="W59" s="11"/>
      <c r="X59" s="11"/>
      <c r="Y59" s="11"/>
      <c r="Z59" s="11"/>
      <c r="AA59" s="11"/>
      <c r="AB59" s="50"/>
      <c r="AC59" s="50"/>
      <c r="AD59" s="50"/>
      <c r="AE59" s="50"/>
      <c r="AF59" s="50"/>
      <c r="AG59" s="50"/>
      <c r="AH59" s="50"/>
      <c r="AI59" s="50"/>
      <c r="AJ59" s="50"/>
      <c r="AK59" s="50"/>
      <c r="AL59" s="50"/>
      <c r="AM59" s="50"/>
      <c r="AN59" s="50"/>
      <c r="AO59" s="50"/>
    </row>
    <row r="60" spans="1:41" s="9" customFormat="1" ht="24.95" customHeight="1" x14ac:dyDescent="0.2">
      <c r="A60" s="17"/>
      <c r="B60" s="17"/>
      <c r="C60" s="17"/>
      <c r="D60" s="17"/>
      <c r="E60" s="17"/>
      <c r="F60" s="17"/>
      <c r="G60" s="17"/>
      <c r="H60" s="111"/>
      <c r="I60" s="111"/>
      <c r="J60" s="111"/>
      <c r="K60" s="111"/>
      <c r="L60" s="111"/>
      <c r="M60" s="111"/>
      <c r="N60" s="11"/>
      <c r="O60" s="10"/>
      <c r="P60" s="10"/>
      <c r="Q60" s="10"/>
      <c r="R60" s="10"/>
      <c r="S60" s="10"/>
      <c r="T60" s="10"/>
      <c r="U60" s="10"/>
      <c r="V60" s="10"/>
      <c r="W60" s="10"/>
      <c r="X60" s="10"/>
      <c r="Y60" s="10"/>
      <c r="Z60" s="10"/>
      <c r="AA60" s="10"/>
      <c r="AB60" s="50"/>
    </row>
    <row r="61" spans="1:41" s="9" customFormat="1" ht="24.95" customHeight="1" x14ac:dyDescent="0.2">
      <c r="A61" s="17"/>
      <c r="B61" s="17"/>
      <c r="C61" s="17"/>
      <c r="D61" s="17"/>
      <c r="E61" s="17"/>
      <c r="F61" s="17"/>
      <c r="G61" s="17"/>
      <c r="H61" s="111"/>
      <c r="I61" s="111"/>
      <c r="J61" s="111"/>
      <c r="K61" s="111"/>
      <c r="L61" s="111"/>
      <c r="M61" s="111"/>
      <c r="N61" s="11"/>
      <c r="O61" s="10"/>
      <c r="P61" s="10"/>
      <c r="Q61" s="10"/>
      <c r="R61" s="10"/>
      <c r="S61" s="10"/>
      <c r="T61" s="10"/>
      <c r="U61" s="10"/>
      <c r="V61" s="10"/>
      <c r="W61" s="10"/>
      <c r="X61" s="10"/>
      <c r="Y61" s="10"/>
      <c r="Z61" s="10"/>
      <c r="AA61" s="10"/>
      <c r="AB61" s="50"/>
    </row>
    <row r="62" spans="1:41" s="66" customFormat="1" ht="24.95" customHeight="1" x14ac:dyDescent="0.2">
      <c r="A62" s="73"/>
      <c r="B62" s="73"/>
      <c r="C62" s="73"/>
      <c r="D62" s="73"/>
      <c r="E62" s="73"/>
      <c r="F62" s="73"/>
      <c r="G62" s="73"/>
      <c r="H62" s="114"/>
      <c r="I62" s="114"/>
      <c r="J62" s="114"/>
      <c r="K62" s="114"/>
      <c r="L62" s="114"/>
      <c r="M62" s="114"/>
      <c r="N62" s="115"/>
      <c r="O62" s="65"/>
      <c r="P62" s="65"/>
      <c r="Q62" s="65"/>
      <c r="R62" s="65"/>
      <c r="S62" s="65"/>
      <c r="T62" s="65"/>
      <c r="U62" s="65"/>
      <c r="V62" s="65"/>
      <c r="W62" s="65"/>
      <c r="X62" s="65"/>
      <c r="Y62" s="65"/>
      <c r="Z62" s="65"/>
      <c r="AA62" s="65"/>
    </row>
    <row r="63" spans="1:41" s="118" customFormat="1" ht="24.95" customHeight="1" x14ac:dyDescent="0.2">
      <c r="A63" s="117"/>
      <c r="B63" s="117"/>
      <c r="C63" s="117"/>
      <c r="D63" s="117"/>
      <c r="E63" s="117"/>
      <c r="F63" s="117"/>
      <c r="G63" s="117"/>
      <c r="H63" s="114"/>
      <c r="I63" s="114"/>
      <c r="J63" s="114"/>
      <c r="K63" s="114"/>
      <c r="L63" s="114"/>
      <c r="M63" s="114"/>
      <c r="N63" s="115"/>
      <c r="O63" s="115"/>
      <c r="P63" s="115"/>
      <c r="Q63" s="115"/>
      <c r="R63" s="115"/>
      <c r="S63" s="115"/>
      <c r="T63" s="115"/>
      <c r="U63" s="115"/>
      <c r="V63" s="115"/>
      <c r="W63" s="115"/>
      <c r="X63" s="115"/>
      <c r="Y63" s="115"/>
      <c r="Z63" s="115"/>
      <c r="AA63" s="115"/>
    </row>
    <row r="64" spans="1:41" s="118" customFormat="1" ht="24.95" customHeight="1" x14ac:dyDescent="0.25">
      <c r="A64" s="119"/>
      <c r="B64" s="119"/>
      <c r="C64" s="116"/>
      <c r="D64" s="116"/>
      <c r="E64" s="116"/>
      <c r="F64" s="116"/>
      <c r="G64" s="120"/>
      <c r="H64" s="114"/>
      <c r="I64" s="114"/>
      <c r="J64" s="114"/>
      <c r="K64" s="114"/>
      <c r="L64" s="114"/>
      <c r="M64" s="114"/>
      <c r="N64" s="115"/>
      <c r="O64" s="115"/>
      <c r="P64" s="115"/>
      <c r="Q64" s="115"/>
      <c r="R64" s="115"/>
      <c r="S64" s="115"/>
      <c r="T64" s="115"/>
      <c r="U64" s="115"/>
      <c r="V64" s="115"/>
      <c r="W64" s="115"/>
      <c r="X64" s="115"/>
      <c r="Y64" s="115"/>
      <c r="Z64" s="115"/>
      <c r="AA64" s="115"/>
    </row>
    <row r="65" spans="1:27" s="122" customFormat="1" ht="24.95" customHeight="1" x14ac:dyDescent="0.25">
      <c r="A65" s="119"/>
      <c r="B65" s="121"/>
      <c r="C65" s="116"/>
      <c r="D65" s="116"/>
      <c r="E65" s="116"/>
      <c r="F65" s="116"/>
      <c r="G65" s="120"/>
      <c r="H65" s="114"/>
      <c r="I65" s="114"/>
      <c r="J65" s="114"/>
      <c r="K65" s="114"/>
      <c r="L65" s="114"/>
      <c r="M65" s="114"/>
      <c r="N65" s="115"/>
      <c r="O65" s="115"/>
      <c r="P65" s="115"/>
      <c r="Q65" s="115"/>
      <c r="R65" s="115"/>
      <c r="S65" s="115"/>
      <c r="T65" s="115"/>
      <c r="U65" s="115"/>
      <c r="V65" s="115"/>
      <c r="W65" s="115"/>
      <c r="X65" s="115"/>
      <c r="Y65" s="115"/>
      <c r="Z65" s="115"/>
      <c r="AA65" s="115"/>
    </row>
    <row r="66" spans="1:27" s="122" customFormat="1" ht="24.95" customHeight="1" x14ac:dyDescent="0.25">
      <c r="A66" s="119"/>
      <c r="B66" s="121"/>
      <c r="C66" s="116"/>
      <c r="D66" s="116"/>
      <c r="E66" s="116"/>
      <c r="F66" s="116"/>
      <c r="G66" s="120"/>
      <c r="H66" s="114"/>
      <c r="I66" s="114"/>
      <c r="J66" s="114"/>
      <c r="K66" s="114"/>
      <c r="L66" s="114"/>
      <c r="M66" s="114"/>
      <c r="N66" s="115"/>
      <c r="O66" s="115"/>
      <c r="P66" s="115"/>
      <c r="Q66" s="115"/>
      <c r="R66" s="115"/>
      <c r="S66" s="115"/>
      <c r="T66" s="115"/>
      <c r="U66" s="115"/>
      <c r="V66" s="115"/>
      <c r="W66" s="115"/>
      <c r="X66" s="115"/>
      <c r="Y66" s="115"/>
      <c r="Z66" s="115"/>
      <c r="AA66" s="115"/>
    </row>
    <row r="67" spans="1:27" s="122" customFormat="1" ht="24.95" customHeight="1" x14ac:dyDescent="0.25">
      <c r="A67" s="119"/>
      <c r="B67" s="121"/>
      <c r="C67" s="116"/>
      <c r="D67" s="116"/>
      <c r="E67" s="116"/>
      <c r="F67" s="116"/>
      <c r="G67" s="120"/>
      <c r="H67" s="114"/>
      <c r="I67" s="114"/>
      <c r="J67" s="114"/>
      <c r="K67" s="114"/>
      <c r="L67" s="114"/>
      <c r="M67" s="114"/>
      <c r="N67" s="115"/>
      <c r="O67" s="115"/>
      <c r="P67" s="115"/>
      <c r="Q67" s="115"/>
      <c r="R67" s="115"/>
      <c r="S67" s="115"/>
      <c r="T67" s="115"/>
      <c r="U67" s="115"/>
      <c r="V67" s="115"/>
      <c r="W67" s="115"/>
      <c r="X67" s="115"/>
      <c r="Y67" s="115"/>
      <c r="Z67" s="115"/>
      <c r="AA67" s="115"/>
    </row>
    <row r="68" spans="1:27" s="122" customFormat="1" ht="24.95" customHeight="1" x14ac:dyDescent="0.25">
      <c r="A68" s="119"/>
      <c r="B68" s="121"/>
      <c r="C68" s="116"/>
      <c r="D68" s="116"/>
      <c r="E68" s="116"/>
      <c r="F68" s="116"/>
      <c r="G68" s="120"/>
      <c r="H68" s="114"/>
      <c r="I68" s="114"/>
      <c r="J68" s="114"/>
      <c r="K68" s="114"/>
      <c r="L68" s="114"/>
      <c r="M68" s="114"/>
      <c r="N68" s="115"/>
      <c r="O68" s="115"/>
      <c r="P68" s="115"/>
      <c r="Q68" s="115"/>
      <c r="R68" s="115"/>
      <c r="S68" s="115"/>
      <c r="T68" s="115"/>
      <c r="U68" s="115"/>
      <c r="V68" s="115"/>
      <c r="W68" s="115"/>
      <c r="X68" s="115"/>
      <c r="Y68" s="115"/>
      <c r="Z68" s="115"/>
      <c r="AA68" s="115"/>
    </row>
    <row r="69" spans="1:27" s="115" customFormat="1" ht="24.95" customHeight="1" x14ac:dyDescent="0.25">
      <c r="A69" s="119"/>
      <c r="B69" s="121"/>
      <c r="C69" s="116"/>
      <c r="D69" s="116"/>
      <c r="E69" s="116"/>
      <c r="F69" s="116"/>
      <c r="G69" s="120"/>
      <c r="H69" s="114"/>
      <c r="I69" s="114"/>
      <c r="J69" s="114"/>
      <c r="K69" s="114"/>
      <c r="L69" s="114"/>
      <c r="M69" s="114"/>
    </row>
    <row r="70" spans="1:27" s="122" customFormat="1" ht="24.95" customHeight="1" x14ac:dyDescent="0.25">
      <c r="A70" s="119"/>
      <c r="B70" s="121"/>
      <c r="C70" s="116"/>
      <c r="D70" s="116"/>
      <c r="E70" s="116"/>
      <c r="F70" s="116"/>
      <c r="G70" s="120"/>
      <c r="H70" s="114"/>
      <c r="I70" s="114"/>
      <c r="J70" s="114"/>
      <c r="K70" s="114"/>
      <c r="L70" s="114"/>
      <c r="M70" s="114"/>
      <c r="N70" s="115"/>
      <c r="O70" s="115"/>
      <c r="P70" s="115"/>
      <c r="Q70" s="115"/>
      <c r="R70" s="115"/>
      <c r="S70" s="115"/>
      <c r="T70" s="115"/>
      <c r="U70" s="115"/>
      <c r="V70" s="115"/>
      <c r="W70" s="115"/>
      <c r="X70" s="115"/>
      <c r="Y70" s="115"/>
      <c r="Z70" s="115"/>
      <c r="AA70" s="115"/>
    </row>
    <row r="71" spans="1:27" s="122" customFormat="1" ht="24.95" customHeight="1" x14ac:dyDescent="0.25">
      <c r="A71" s="119"/>
      <c r="B71" s="121"/>
      <c r="C71" s="116"/>
      <c r="D71" s="116"/>
      <c r="E71" s="116"/>
      <c r="F71" s="116"/>
      <c r="G71" s="120"/>
      <c r="H71" s="114"/>
      <c r="I71" s="114"/>
      <c r="J71" s="114"/>
      <c r="K71" s="114"/>
      <c r="L71" s="114"/>
      <c r="M71" s="114"/>
      <c r="N71" s="115"/>
      <c r="O71" s="115"/>
      <c r="P71" s="115"/>
      <c r="Q71" s="115"/>
      <c r="R71" s="115"/>
      <c r="S71" s="115"/>
      <c r="T71" s="115"/>
      <c r="U71" s="115"/>
      <c r="V71" s="115"/>
      <c r="W71" s="115"/>
      <c r="X71" s="115"/>
      <c r="Y71" s="115"/>
      <c r="Z71" s="115"/>
      <c r="AA71" s="115"/>
    </row>
    <row r="72" spans="1:27" s="122" customFormat="1" ht="24.95" customHeight="1" x14ac:dyDescent="0.25">
      <c r="A72" s="119"/>
      <c r="B72" s="121"/>
      <c r="C72" s="116"/>
      <c r="D72" s="116"/>
      <c r="E72" s="116"/>
      <c r="F72" s="116"/>
      <c r="G72" s="120"/>
      <c r="H72" s="114"/>
      <c r="I72" s="114"/>
      <c r="J72" s="114"/>
      <c r="K72" s="114"/>
      <c r="L72" s="114"/>
      <c r="M72" s="114"/>
      <c r="N72" s="115"/>
      <c r="O72" s="115"/>
      <c r="P72" s="115"/>
      <c r="Q72" s="115"/>
      <c r="R72" s="115"/>
      <c r="S72" s="115"/>
      <c r="T72" s="115"/>
      <c r="U72" s="115"/>
      <c r="V72" s="115"/>
      <c r="W72" s="115"/>
      <c r="X72" s="115"/>
      <c r="Y72" s="115"/>
      <c r="Z72" s="115"/>
      <c r="AA72" s="115"/>
    </row>
    <row r="73" spans="1:27" s="123" customFormat="1" ht="24.95" customHeight="1" x14ac:dyDescent="0.25">
      <c r="A73" s="119"/>
      <c r="B73" s="121"/>
      <c r="C73" s="116"/>
      <c r="D73" s="116"/>
      <c r="E73" s="116"/>
      <c r="F73" s="116"/>
      <c r="G73" s="120"/>
      <c r="H73" s="114"/>
      <c r="I73" s="114"/>
      <c r="J73" s="114"/>
      <c r="K73" s="114"/>
      <c r="L73" s="114"/>
      <c r="M73" s="114"/>
      <c r="N73" s="116"/>
      <c r="O73" s="116"/>
      <c r="P73" s="116"/>
      <c r="Q73" s="116"/>
      <c r="R73" s="116"/>
      <c r="S73" s="116"/>
      <c r="T73" s="116"/>
      <c r="U73" s="116"/>
      <c r="V73" s="116"/>
      <c r="W73" s="116"/>
      <c r="X73" s="116"/>
      <c r="Y73" s="116"/>
      <c r="Z73" s="116"/>
      <c r="AA73" s="116"/>
    </row>
    <row r="74" spans="1:27" s="123" customFormat="1" ht="24.95" customHeight="1" x14ac:dyDescent="0.25">
      <c r="A74" s="119"/>
      <c r="B74" s="121"/>
      <c r="C74" s="116"/>
      <c r="D74" s="116"/>
      <c r="E74" s="116"/>
      <c r="F74" s="116"/>
      <c r="G74" s="120"/>
      <c r="H74" s="114"/>
      <c r="I74" s="114"/>
      <c r="J74" s="114"/>
      <c r="K74" s="114"/>
      <c r="L74" s="114"/>
      <c r="M74" s="114"/>
      <c r="N74" s="116"/>
      <c r="O74" s="116"/>
      <c r="P74" s="116"/>
      <c r="Q74" s="116"/>
      <c r="R74" s="116"/>
      <c r="S74" s="116"/>
      <c r="T74" s="116"/>
      <c r="U74" s="116"/>
      <c r="V74" s="116"/>
      <c r="W74" s="116"/>
      <c r="X74" s="116"/>
      <c r="Y74" s="116"/>
      <c r="Z74" s="116"/>
      <c r="AA74" s="116"/>
    </row>
    <row r="75" spans="1:27" s="123" customFormat="1" ht="24.95" customHeight="1" x14ac:dyDescent="0.25">
      <c r="A75" s="119"/>
      <c r="B75" s="121"/>
      <c r="C75" s="116"/>
      <c r="D75" s="116"/>
      <c r="E75" s="116"/>
      <c r="F75" s="116"/>
      <c r="G75" s="120"/>
      <c r="H75" s="114"/>
      <c r="I75" s="114"/>
      <c r="J75" s="114"/>
      <c r="K75" s="114"/>
      <c r="L75" s="114"/>
      <c r="M75" s="114"/>
      <c r="N75" s="116"/>
      <c r="O75" s="116"/>
      <c r="P75" s="116"/>
      <c r="Q75" s="116"/>
      <c r="R75" s="116"/>
      <c r="S75" s="116"/>
      <c r="T75" s="116"/>
      <c r="U75" s="116"/>
      <c r="V75" s="116"/>
      <c r="W75" s="116"/>
      <c r="X75" s="116"/>
      <c r="Y75" s="116"/>
      <c r="Z75" s="116"/>
      <c r="AA75" s="116"/>
    </row>
    <row r="76" spans="1:27" s="123" customFormat="1" ht="24.95" customHeight="1" x14ac:dyDescent="0.25">
      <c r="A76" s="119"/>
      <c r="B76" s="121"/>
      <c r="C76" s="116"/>
      <c r="D76" s="116"/>
      <c r="E76" s="116"/>
      <c r="F76" s="116"/>
      <c r="G76" s="120"/>
      <c r="H76" s="114"/>
      <c r="I76" s="114"/>
      <c r="J76" s="114"/>
      <c r="K76" s="114"/>
      <c r="L76" s="114"/>
      <c r="M76" s="114"/>
      <c r="N76" s="116"/>
      <c r="O76" s="116"/>
      <c r="P76" s="116"/>
      <c r="Q76" s="116"/>
      <c r="R76" s="116"/>
      <c r="S76" s="116"/>
      <c r="T76" s="116"/>
      <c r="U76" s="116"/>
      <c r="V76" s="116"/>
      <c r="W76" s="116"/>
      <c r="X76" s="116"/>
      <c r="Y76" s="116"/>
      <c r="Z76" s="116"/>
      <c r="AA76" s="116"/>
    </row>
    <row r="77" spans="1:27" s="123" customFormat="1" ht="24.95" customHeight="1" x14ac:dyDescent="0.25">
      <c r="A77" s="124"/>
      <c r="B77" s="119"/>
      <c r="C77" s="116"/>
      <c r="D77" s="116"/>
      <c r="E77" s="116"/>
      <c r="F77" s="116"/>
      <c r="G77" s="120"/>
      <c r="H77" s="114"/>
      <c r="I77" s="114"/>
      <c r="J77" s="114"/>
      <c r="K77" s="114"/>
      <c r="L77" s="114"/>
      <c r="M77" s="114"/>
      <c r="N77" s="116"/>
      <c r="O77" s="116"/>
      <c r="P77" s="116"/>
      <c r="Q77" s="116"/>
      <c r="R77" s="116"/>
      <c r="S77" s="116"/>
      <c r="T77" s="116"/>
      <c r="U77" s="116"/>
      <c r="V77" s="116"/>
      <c r="W77" s="116"/>
      <c r="X77" s="116"/>
      <c r="Y77" s="116"/>
      <c r="Z77" s="116"/>
      <c r="AA77" s="116"/>
    </row>
    <row r="78" spans="1:27" s="123" customFormat="1" ht="24.95" customHeight="1" x14ac:dyDescent="0.25">
      <c r="A78" s="119"/>
      <c r="B78" s="119"/>
      <c r="C78" s="116"/>
      <c r="D78" s="116"/>
      <c r="E78" s="116"/>
      <c r="F78" s="116"/>
      <c r="G78" s="120"/>
      <c r="H78" s="114"/>
      <c r="I78" s="114"/>
      <c r="J78" s="114"/>
      <c r="K78" s="114"/>
      <c r="L78" s="114"/>
      <c r="M78" s="114"/>
      <c r="N78" s="116"/>
      <c r="O78" s="116"/>
      <c r="P78" s="116"/>
      <c r="Q78" s="116"/>
      <c r="R78" s="116"/>
      <c r="S78" s="116"/>
      <c r="T78" s="116"/>
      <c r="U78" s="116"/>
      <c r="V78" s="116"/>
      <c r="W78" s="116"/>
      <c r="X78" s="116"/>
      <c r="Y78" s="116"/>
      <c r="Z78" s="116"/>
      <c r="AA78" s="116"/>
    </row>
    <row r="79" spans="1:27" s="123" customFormat="1" ht="24.95" customHeight="1" x14ac:dyDescent="0.25">
      <c r="A79" s="119"/>
      <c r="B79" s="119"/>
      <c r="C79" s="116"/>
      <c r="D79" s="116"/>
      <c r="E79" s="116"/>
      <c r="F79" s="116"/>
      <c r="G79" s="120"/>
      <c r="H79" s="114"/>
      <c r="I79" s="114"/>
      <c r="J79" s="114"/>
      <c r="K79" s="114"/>
      <c r="L79" s="114"/>
      <c r="M79" s="114"/>
      <c r="N79" s="116"/>
      <c r="O79" s="116"/>
      <c r="P79" s="116"/>
      <c r="Q79" s="116"/>
      <c r="R79" s="116"/>
      <c r="S79" s="116"/>
      <c r="T79" s="116"/>
      <c r="U79" s="116"/>
      <c r="V79" s="116"/>
      <c r="W79" s="116"/>
      <c r="X79" s="116"/>
      <c r="Y79" s="116"/>
      <c r="Z79" s="116"/>
      <c r="AA79" s="116"/>
    </row>
    <row r="80" spans="1:27" s="123" customFormat="1" ht="24.95" customHeight="1" x14ac:dyDescent="0.25">
      <c r="A80" s="125"/>
      <c r="B80" s="116"/>
      <c r="C80" s="116"/>
      <c r="D80" s="116"/>
      <c r="E80" s="116"/>
      <c r="F80" s="116"/>
      <c r="G80" s="120"/>
      <c r="H80" s="114"/>
      <c r="I80" s="114"/>
      <c r="J80" s="114"/>
      <c r="K80" s="114"/>
      <c r="L80" s="114"/>
      <c r="M80" s="114"/>
      <c r="N80" s="116"/>
      <c r="O80" s="116"/>
      <c r="P80" s="116"/>
      <c r="Q80" s="116"/>
      <c r="R80" s="116"/>
      <c r="S80" s="116"/>
      <c r="T80" s="116"/>
      <c r="U80" s="116"/>
      <c r="V80" s="116"/>
      <c r="W80" s="116"/>
      <c r="X80" s="116"/>
      <c r="Y80" s="116"/>
      <c r="Z80" s="116"/>
      <c r="AA80" s="116"/>
    </row>
    <row r="81" spans="1:27" s="123" customFormat="1" ht="24.95" customHeight="1" x14ac:dyDescent="0.25">
      <c r="A81" s="125"/>
      <c r="B81" s="116"/>
      <c r="C81" s="116"/>
      <c r="D81" s="116"/>
      <c r="E81" s="116"/>
      <c r="F81" s="116"/>
      <c r="G81" s="120"/>
      <c r="H81" s="114"/>
      <c r="I81" s="114"/>
      <c r="J81" s="114"/>
      <c r="K81" s="114"/>
      <c r="L81" s="114"/>
      <c r="M81" s="114"/>
      <c r="N81" s="116"/>
      <c r="O81" s="116"/>
      <c r="P81" s="116"/>
      <c r="Q81" s="116"/>
      <c r="R81" s="116"/>
      <c r="S81" s="116"/>
      <c r="T81" s="116"/>
      <c r="U81" s="116"/>
      <c r="V81" s="116"/>
      <c r="W81" s="116"/>
      <c r="X81" s="116"/>
      <c r="Y81" s="116"/>
      <c r="Z81" s="116"/>
      <c r="AA81" s="116"/>
    </row>
    <row r="82" spans="1:27" s="123" customFormat="1" ht="24.95" customHeight="1" x14ac:dyDescent="0.25">
      <c r="A82" s="125"/>
      <c r="B82" s="116"/>
      <c r="C82" s="116"/>
      <c r="D82" s="116"/>
      <c r="E82" s="116"/>
      <c r="F82" s="116"/>
      <c r="G82" s="120"/>
      <c r="H82" s="114"/>
      <c r="I82" s="114"/>
      <c r="J82" s="114"/>
      <c r="K82" s="114"/>
      <c r="L82" s="114"/>
      <c r="M82" s="114"/>
      <c r="N82" s="116"/>
      <c r="O82" s="116"/>
      <c r="P82" s="116"/>
      <c r="Q82" s="116"/>
      <c r="R82" s="116"/>
      <c r="S82" s="116"/>
      <c r="T82" s="116"/>
      <c r="U82" s="116"/>
      <c r="V82" s="116"/>
      <c r="W82" s="116"/>
      <c r="X82" s="116"/>
      <c r="Y82" s="116"/>
      <c r="Z82" s="116"/>
      <c r="AA82" s="116"/>
    </row>
    <row r="83" spans="1:27" s="123" customFormat="1" ht="24.95" customHeight="1" x14ac:dyDescent="0.25">
      <c r="A83" s="125"/>
      <c r="B83" s="116"/>
      <c r="C83" s="116"/>
      <c r="D83" s="116"/>
      <c r="E83" s="116"/>
      <c r="F83" s="116"/>
      <c r="G83" s="120"/>
      <c r="H83" s="114"/>
      <c r="I83" s="114"/>
      <c r="J83" s="114"/>
      <c r="K83" s="114"/>
      <c r="L83" s="114"/>
      <c r="M83" s="114"/>
      <c r="N83" s="116"/>
      <c r="O83" s="116"/>
      <c r="P83" s="116"/>
      <c r="Q83" s="116"/>
      <c r="R83" s="116"/>
      <c r="S83" s="116"/>
      <c r="T83" s="116"/>
      <c r="U83" s="116"/>
      <c r="V83" s="116"/>
      <c r="W83" s="116"/>
      <c r="X83" s="116"/>
      <c r="Y83" s="116"/>
      <c r="Z83" s="116"/>
      <c r="AA83" s="116"/>
    </row>
    <row r="84" spans="1:27" s="123" customFormat="1" ht="24.95" customHeight="1" x14ac:dyDescent="0.25">
      <c r="A84" s="125"/>
      <c r="B84" s="116"/>
      <c r="C84" s="116"/>
      <c r="D84" s="116"/>
      <c r="E84" s="116"/>
      <c r="F84" s="116"/>
      <c r="G84" s="120"/>
      <c r="H84" s="114"/>
      <c r="I84" s="114"/>
      <c r="J84" s="114"/>
      <c r="K84" s="114"/>
      <c r="L84" s="114"/>
      <c r="M84" s="114"/>
      <c r="N84" s="116"/>
      <c r="O84" s="116"/>
      <c r="P84" s="116"/>
      <c r="Q84" s="116"/>
      <c r="R84" s="116"/>
      <c r="S84" s="116"/>
      <c r="T84" s="116"/>
      <c r="U84" s="116"/>
      <c r="V84" s="116"/>
      <c r="W84" s="116"/>
      <c r="X84" s="116"/>
      <c r="Y84" s="116"/>
      <c r="Z84" s="116"/>
      <c r="AA84" s="116"/>
    </row>
    <row r="85" spans="1:27" s="123" customFormat="1" ht="24.95" customHeight="1" x14ac:dyDescent="0.25">
      <c r="A85" s="125"/>
      <c r="B85" s="116"/>
      <c r="C85" s="116"/>
      <c r="D85" s="116"/>
      <c r="E85" s="116"/>
      <c r="F85" s="116"/>
      <c r="G85" s="120"/>
      <c r="H85" s="114"/>
      <c r="I85" s="114"/>
      <c r="J85" s="114"/>
      <c r="K85" s="114"/>
      <c r="L85" s="114"/>
      <c r="M85" s="114"/>
      <c r="N85" s="116"/>
      <c r="O85" s="116"/>
      <c r="P85" s="116"/>
      <c r="Q85" s="116"/>
      <c r="R85" s="116"/>
      <c r="S85" s="116"/>
      <c r="T85" s="116"/>
      <c r="U85" s="116"/>
      <c r="V85" s="116"/>
      <c r="W85" s="116"/>
      <c r="X85" s="116"/>
      <c r="Y85" s="116"/>
      <c r="Z85" s="116"/>
      <c r="AA85" s="116"/>
    </row>
    <row r="86" spans="1:27" s="123" customFormat="1" ht="24.95" customHeight="1" x14ac:dyDescent="0.25">
      <c r="A86" s="125"/>
      <c r="B86" s="116"/>
      <c r="C86" s="116"/>
      <c r="D86" s="116"/>
      <c r="E86" s="116"/>
      <c r="F86" s="116"/>
      <c r="G86" s="120"/>
      <c r="H86" s="114"/>
      <c r="I86" s="114"/>
      <c r="J86" s="114"/>
      <c r="K86" s="114"/>
      <c r="L86" s="114"/>
      <c r="M86" s="114"/>
      <c r="N86" s="116"/>
      <c r="O86" s="116"/>
      <c r="P86" s="116"/>
      <c r="Q86" s="116"/>
      <c r="R86" s="116"/>
      <c r="S86" s="116"/>
      <c r="T86" s="116"/>
      <c r="U86" s="116"/>
      <c r="V86" s="116"/>
      <c r="W86" s="116"/>
      <c r="X86" s="116"/>
      <c r="Y86" s="116"/>
      <c r="Z86" s="116"/>
      <c r="AA86" s="116"/>
    </row>
    <row r="87" spans="1:27" s="123" customFormat="1" ht="24.95" customHeight="1" x14ac:dyDescent="0.25">
      <c r="A87" s="125"/>
      <c r="B87" s="116"/>
      <c r="C87" s="116"/>
      <c r="D87" s="116"/>
      <c r="E87" s="116"/>
      <c r="F87" s="116"/>
      <c r="G87" s="120"/>
      <c r="H87" s="114"/>
      <c r="I87" s="114"/>
      <c r="J87" s="114"/>
      <c r="K87" s="114"/>
      <c r="L87" s="114"/>
      <c r="M87" s="114"/>
      <c r="N87" s="116"/>
      <c r="O87" s="116"/>
      <c r="P87" s="116"/>
      <c r="Q87" s="116"/>
      <c r="R87" s="116"/>
      <c r="S87" s="116"/>
      <c r="T87" s="116"/>
      <c r="U87" s="116"/>
      <c r="V87" s="116"/>
      <c r="W87" s="116"/>
      <c r="X87" s="116"/>
      <c r="Y87" s="116"/>
      <c r="Z87" s="116"/>
      <c r="AA87" s="116"/>
    </row>
    <row r="88" spans="1:27" s="123" customFormat="1" ht="24.95" customHeight="1" x14ac:dyDescent="0.25">
      <c r="A88" s="125"/>
      <c r="B88" s="116"/>
      <c r="C88" s="116"/>
      <c r="D88" s="116"/>
      <c r="E88" s="116"/>
      <c r="F88" s="116"/>
      <c r="G88" s="120"/>
      <c r="H88" s="114"/>
      <c r="I88" s="114"/>
      <c r="J88" s="114"/>
      <c r="K88" s="114"/>
      <c r="L88" s="114"/>
      <c r="M88" s="114"/>
      <c r="N88" s="116"/>
      <c r="O88" s="116"/>
      <c r="P88" s="116"/>
      <c r="Q88" s="116"/>
      <c r="R88" s="116"/>
      <c r="S88" s="116"/>
      <c r="T88" s="116"/>
      <c r="U88" s="116"/>
      <c r="V88" s="116"/>
      <c r="W88" s="116"/>
      <c r="X88" s="116"/>
      <c r="Y88" s="116"/>
      <c r="Z88" s="116"/>
      <c r="AA88" s="116"/>
    </row>
    <row r="89" spans="1:27" s="123" customFormat="1" ht="24.95" customHeight="1" x14ac:dyDescent="0.25">
      <c r="A89" s="125"/>
      <c r="B89" s="116"/>
      <c r="C89" s="116"/>
      <c r="D89" s="116"/>
      <c r="E89" s="116"/>
      <c r="F89" s="116"/>
      <c r="G89" s="120"/>
      <c r="H89" s="114"/>
      <c r="I89" s="114"/>
      <c r="J89" s="114"/>
      <c r="K89" s="114"/>
      <c r="L89" s="114"/>
      <c r="M89" s="114"/>
      <c r="N89" s="116"/>
      <c r="O89" s="116"/>
      <c r="P89" s="116"/>
      <c r="Q89" s="116"/>
      <c r="R89" s="116"/>
      <c r="S89" s="116"/>
      <c r="T89" s="116"/>
      <c r="U89" s="116"/>
      <c r="V89" s="116"/>
      <c r="W89" s="116"/>
      <c r="X89" s="116"/>
      <c r="Y89" s="116"/>
      <c r="Z89" s="116"/>
      <c r="AA89" s="116"/>
    </row>
    <row r="90" spans="1:27" s="123" customFormat="1" ht="24.95" customHeight="1" x14ac:dyDescent="0.25">
      <c r="A90" s="125"/>
      <c r="B90" s="116"/>
      <c r="C90" s="116"/>
      <c r="D90" s="116"/>
      <c r="E90" s="116"/>
      <c r="F90" s="116"/>
      <c r="G90" s="120"/>
      <c r="H90" s="114"/>
      <c r="I90" s="114"/>
      <c r="J90" s="114"/>
      <c r="K90" s="114"/>
      <c r="L90" s="114"/>
      <c r="M90" s="114"/>
      <c r="N90" s="116"/>
      <c r="O90" s="116"/>
      <c r="P90" s="116"/>
      <c r="Q90" s="116"/>
      <c r="R90" s="116"/>
      <c r="S90" s="116"/>
      <c r="T90" s="116"/>
      <c r="U90" s="116"/>
      <c r="V90" s="116"/>
      <c r="W90" s="116"/>
      <c r="X90" s="116"/>
      <c r="Y90" s="116"/>
      <c r="Z90" s="116"/>
      <c r="AA90" s="116"/>
    </row>
    <row r="91" spans="1:27" s="123" customFormat="1" ht="24.95" customHeight="1" x14ac:dyDescent="0.25">
      <c r="A91" s="125"/>
      <c r="B91" s="116"/>
      <c r="C91" s="116"/>
      <c r="D91" s="116"/>
      <c r="E91" s="116"/>
      <c r="F91" s="116"/>
      <c r="G91" s="120"/>
      <c r="H91" s="114"/>
      <c r="I91" s="114"/>
      <c r="J91" s="114"/>
      <c r="K91" s="114"/>
      <c r="L91" s="114"/>
      <c r="M91" s="114"/>
      <c r="N91" s="116"/>
      <c r="O91" s="116"/>
      <c r="P91" s="116"/>
      <c r="Q91" s="116"/>
      <c r="R91" s="116"/>
      <c r="S91" s="116"/>
      <c r="T91" s="116"/>
      <c r="U91" s="116"/>
      <c r="V91" s="116"/>
      <c r="W91" s="116"/>
      <c r="X91" s="116"/>
      <c r="Y91" s="116"/>
      <c r="Z91" s="116"/>
      <c r="AA91" s="116"/>
    </row>
    <row r="92" spans="1:27" s="123" customFormat="1" ht="24.95" customHeight="1" x14ac:dyDescent="0.25">
      <c r="A92" s="125"/>
      <c r="B92" s="116"/>
      <c r="C92" s="116"/>
      <c r="D92" s="116"/>
      <c r="E92" s="116"/>
      <c r="F92" s="116"/>
      <c r="G92" s="120"/>
      <c r="H92" s="114"/>
      <c r="I92" s="114"/>
      <c r="J92" s="114"/>
      <c r="K92" s="114"/>
      <c r="L92" s="114"/>
      <c r="M92" s="114"/>
      <c r="N92" s="116"/>
      <c r="O92" s="116"/>
      <c r="P92" s="116"/>
      <c r="Q92" s="116"/>
      <c r="R92" s="116"/>
      <c r="S92" s="116"/>
      <c r="T92" s="116"/>
      <c r="U92" s="116"/>
      <c r="V92" s="116"/>
      <c r="W92" s="116"/>
      <c r="X92" s="116"/>
      <c r="Y92" s="116"/>
      <c r="Z92" s="116"/>
      <c r="AA92" s="116"/>
    </row>
    <row r="93" spans="1:27" s="123" customFormat="1" ht="24.95" customHeight="1" x14ac:dyDescent="0.25">
      <c r="A93" s="125"/>
      <c r="B93" s="116"/>
      <c r="C93" s="116"/>
      <c r="D93" s="116"/>
      <c r="E93" s="116"/>
      <c r="F93" s="116"/>
      <c r="G93" s="120"/>
      <c r="H93" s="114"/>
      <c r="I93" s="114"/>
      <c r="J93" s="114"/>
      <c r="K93" s="114"/>
      <c r="L93" s="114"/>
      <c r="M93" s="114"/>
      <c r="N93" s="116"/>
      <c r="O93" s="116"/>
      <c r="P93" s="116"/>
      <c r="Q93" s="116"/>
      <c r="R93" s="116"/>
      <c r="S93" s="116"/>
      <c r="T93" s="116"/>
      <c r="U93" s="116"/>
      <c r="V93" s="116"/>
      <c r="W93" s="116"/>
      <c r="X93" s="116"/>
      <c r="Y93" s="116"/>
      <c r="Z93" s="116"/>
      <c r="AA93" s="116"/>
    </row>
    <row r="94" spans="1:27" s="123" customFormat="1" ht="24.95" customHeight="1" x14ac:dyDescent="0.25">
      <c r="A94" s="125"/>
      <c r="B94" s="116"/>
      <c r="C94" s="116"/>
      <c r="D94" s="116"/>
      <c r="E94" s="116"/>
      <c r="F94" s="116"/>
      <c r="G94" s="120"/>
      <c r="H94" s="114"/>
      <c r="I94" s="114"/>
      <c r="J94" s="114"/>
      <c r="K94" s="114"/>
      <c r="L94" s="114"/>
      <c r="M94" s="114"/>
      <c r="N94" s="116"/>
      <c r="O94" s="116"/>
      <c r="P94" s="116"/>
      <c r="Q94" s="116"/>
      <c r="R94" s="116"/>
      <c r="S94" s="116"/>
      <c r="T94" s="116"/>
      <c r="U94" s="116"/>
      <c r="V94" s="116"/>
      <c r="W94" s="116"/>
      <c r="X94" s="116"/>
      <c r="Y94" s="116"/>
      <c r="Z94" s="116"/>
      <c r="AA94" s="116"/>
    </row>
    <row r="95" spans="1:27" s="123" customFormat="1" ht="20.100000000000001" customHeight="1" x14ac:dyDescent="0.25">
      <c r="A95" s="116"/>
      <c r="B95" s="116"/>
      <c r="C95" s="116"/>
      <c r="D95" s="116"/>
      <c r="E95" s="116"/>
      <c r="F95" s="116"/>
      <c r="G95" s="120"/>
      <c r="H95" s="114"/>
      <c r="I95" s="114"/>
      <c r="J95" s="114"/>
      <c r="K95" s="114"/>
      <c r="L95" s="114"/>
      <c r="M95" s="114"/>
      <c r="N95" s="116"/>
      <c r="O95" s="116"/>
      <c r="P95" s="116"/>
      <c r="Q95" s="116"/>
      <c r="R95" s="116"/>
      <c r="S95" s="116"/>
      <c r="T95" s="116"/>
      <c r="U95" s="116"/>
      <c r="V95" s="116"/>
      <c r="W95" s="116"/>
      <c r="X95" s="116"/>
      <c r="Y95" s="116"/>
      <c r="Z95" s="116"/>
      <c r="AA95" s="116"/>
    </row>
    <row r="96" spans="1:27" s="123" customFormat="1" ht="20.100000000000001" customHeight="1" x14ac:dyDescent="0.25">
      <c r="A96" s="115"/>
      <c r="B96" s="115"/>
      <c r="C96" s="115"/>
      <c r="D96" s="115"/>
      <c r="E96" s="115"/>
      <c r="F96" s="115"/>
      <c r="G96" s="126"/>
      <c r="H96" s="114"/>
      <c r="I96" s="114"/>
      <c r="J96" s="114"/>
      <c r="K96" s="114"/>
      <c r="L96" s="114"/>
      <c r="M96" s="114"/>
      <c r="N96" s="116"/>
      <c r="O96" s="116"/>
      <c r="P96" s="116"/>
      <c r="Q96" s="116"/>
      <c r="R96" s="116"/>
      <c r="S96" s="116"/>
      <c r="T96" s="116"/>
      <c r="U96" s="116"/>
      <c r="V96" s="116"/>
      <c r="W96" s="116"/>
      <c r="X96" s="116"/>
      <c r="Y96" s="116"/>
      <c r="Z96" s="116"/>
      <c r="AA96" s="116"/>
    </row>
    <row r="97" spans="1:27" s="123" customFormat="1" ht="20.100000000000001" customHeight="1" x14ac:dyDescent="0.25">
      <c r="A97" s="115"/>
      <c r="B97" s="115"/>
      <c r="C97" s="115"/>
      <c r="D97" s="115"/>
      <c r="E97" s="115"/>
      <c r="F97" s="115"/>
      <c r="G97" s="126"/>
      <c r="H97" s="114"/>
      <c r="I97" s="114"/>
      <c r="J97" s="114"/>
      <c r="K97" s="114"/>
      <c r="L97" s="114"/>
      <c r="M97" s="114"/>
      <c r="N97" s="116"/>
      <c r="O97" s="116"/>
      <c r="P97" s="116"/>
      <c r="Q97" s="116"/>
      <c r="R97" s="116"/>
      <c r="S97" s="116"/>
      <c r="T97" s="116"/>
      <c r="U97" s="116"/>
      <c r="V97" s="116"/>
      <c r="W97" s="116"/>
      <c r="X97" s="116"/>
      <c r="Y97" s="116"/>
      <c r="Z97" s="116"/>
      <c r="AA97" s="116"/>
    </row>
    <row r="98" spans="1:27" s="123" customFormat="1" ht="20.100000000000001" customHeight="1" x14ac:dyDescent="0.25">
      <c r="A98" s="115"/>
      <c r="B98" s="115"/>
      <c r="C98" s="115"/>
      <c r="D98" s="115"/>
      <c r="E98" s="115"/>
      <c r="F98" s="115"/>
      <c r="G98" s="126"/>
      <c r="H98" s="114"/>
      <c r="I98" s="114"/>
      <c r="J98" s="114"/>
      <c r="K98" s="114"/>
      <c r="L98" s="114"/>
      <c r="M98" s="114"/>
      <c r="N98" s="116"/>
      <c r="O98" s="116"/>
      <c r="P98" s="116"/>
      <c r="Q98" s="116"/>
      <c r="R98" s="116"/>
      <c r="S98" s="116"/>
      <c r="T98" s="116"/>
      <c r="U98" s="116"/>
      <c r="V98" s="116"/>
      <c r="W98" s="116"/>
      <c r="X98" s="116"/>
      <c r="Y98" s="116"/>
      <c r="Z98" s="116"/>
      <c r="AA98" s="116"/>
    </row>
    <row r="99" spans="1:27" s="123" customFormat="1" ht="20.100000000000001" customHeight="1" x14ac:dyDescent="0.25">
      <c r="A99" s="115"/>
      <c r="B99" s="115"/>
      <c r="C99" s="115"/>
      <c r="D99" s="115"/>
      <c r="E99" s="115"/>
      <c r="F99" s="115"/>
      <c r="G99" s="126"/>
      <c r="H99" s="114"/>
      <c r="I99" s="114"/>
      <c r="J99" s="114"/>
      <c r="K99" s="114"/>
      <c r="L99" s="114"/>
      <c r="M99" s="114"/>
      <c r="N99" s="116"/>
      <c r="O99" s="116"/>
      <c r="P99" s="116"/>
      <c r="Q99" s="116"/>
      <c r="R99" s="116"/>
      <c r="S99" s="116"/>
      <c r="T99" s="116"/>
      <c r="U99" s="116"/>
      <c r="V99" s="116"/>
      <c r="W99" s="116"/>
      <c r="X99" s="116"/>
      <c r="Y99" s="116"/>
      <c r="Z99" s="116"/>
      <c r="AA99" s="116"/>
    </row>
    <row r="100" spans="1:27" s="123" customFormat="1" ht="20.100000000000001" customHeight="1" x14ac:dyDescent="0.25">
      <c r="A100" s="115"/>
      <c r="B100" s="115"/>
      <c r="C100" s="115"/>
      <c r="D100" s="115"/>
      <c r="E100" s="115"/>
      <c r="F100" s="115"/>
      <c r="G100" s="126"/>
      <c r="H100" s="114"/>
      <c r="I100" s="114"/>
      <c r="J100" s="114"/>
      <c r="K100" s="114"/>
      <c r="L100" s="114"/>
      <c r="M100" s="114"/>
      <c r="N100" s="116"/>
      <c r="O100" s="116"/>
      <c r="P100" s="116"/>
      <c r="Q100" s="116"/>
      <c r="R100" s="116"/>
      <c r="S100" s="116"/>
      <c r="T100" s="116"/>
      <c r="U100" s="116"/>
      <c r="V100" s="116"/>
      <c r="W100" s="116"/>
      <c r="X100" s="116"/>
      <c r="Y100" s="116"/>
      <c r="Z100" s="116"/>
      <c r="AA100" s="116"/>
    </row>
    <row r="101" spans="1:27" s="123" customFormat="1" ht="20.100000000000001" customHeight="1" x14ac:dyDescent="0.25">
      <c r="A101" s="115"/>
      <c r="B101" s="115"/>
      <c r="C101" s="115"/>
      <c r="D101" s="115"/>
      <c r="E101" s="115"/>
      <c r="F101" s="115"/>
      <c r="G101" s="126"/>
      <c r="H101" s="114"/>
      <c r="I101" s="114"/>
      <c r="J101" s="114"/>
      <c r="K101" s="114"/>
      <c r="L101" s="114"/>
      <c r="M101" s="114"/>
      <c r="N101" s="116"/>
      <c r="O101" s="116"/>
      <c r="P101" s="116"/>
      <c r="Q101" s="116"/>
      <c r="R101" s="116"/>
      <c r="S101" s="116"/>
      <c r="T101" s="116"/>
      <c r="U101" s="116"/>
      <c r="V101" s="116"/>
      <c r="W101" s="116"/>
      <c r="X101" s="116"/>
      <c r="Y101" s="116"/>
      <c r="Z101" s="116"/>
      <c r="AA101" s="116"/>
    </row>
    <row r="102" spans="1:27" s="123" customFormat="1" ht="20.100000000000001" customHeight="1" x14ac:dyDescent="0.25">
      <c r="A102" s="115"/>
      <c r="B102" s="115"/>
      <c r="C102" s="115"/>
      <c r="D102" s="115"/>
      <c r="E102" s="115"/>
      <c r="F102" s="115"/>
      <c r="G102" s="126"/>
      <c r="H102" s="114"/>
      <c r="I102" s="114"/>
      <c r="J102" s="114"/>
      <c r="K102" s="114"/>
      <c r="L102" s="114"/>
      <c r="M102" s="114"/>
      <c r="N102" s="116"/>
      <c r="O102" s="116"/>
      <c r="P102" s="116"/>
      <c r="Q102" s="116"/>
      <c r="R102" s="116"/>
      <c r="S102" s="116"/>
      <c r="T102" s="116"/>
      <c r="U102" s="116"/>
      <c r="V102" s="116"/>
      <c r="W102" s="116"/>
      <c r="X102" s="116"/>
      <c r="Y102" s="116"/>
      <c r="Z102" s="116"/>
      <c r="AA102" s="116"/>
    </row>
    <row r="103" spans="1:27" s="123" customFormat="1" ht="20.100000000000001" customHeight="1" x14ac:dyDescent="0.25">
      <c r="A103" s="115"/>
      <c r="B103" s="115"/>
      <c r="C103" s="115"/>
      <c r="D103" s="115"/>
      <c r="E103" s="115"/>
      <c r="F103" s="115"/>
      <c r="G103" s="126"/>
      <c r="H103" s="114"/>
      <c r="I103" s="114"/>
      <c r="J103" s="114"/>
      <c r="K103" s="114"/>
      <c r="L103" s="114"/>
      <c r="M103" s="114"/>
      <c r="N103" s="116"/>
      <c r="O103" s="116"/>
      <c r="P103" s="116"/>
      <c r="Q103" s="116"/>
      <c r="R103" s="116"/>
      <c r="S103" s="116"/>
      <c r="T103" s="116"/>
      <c r="U103" s="116"/>
      <c r="V103" s="116"/>
      <c r="W103" s="116"/>
      <c r="X103" s="116"/>
      <c r="Y103" s="116"/>
      <c r="Z103" s="116"/>
      <c r="AA103" s="116"/>
    </row>
    <row r="104" spans="1:27" s="123" customFormat="1" ht="20.100000000000001" customHeight="1" x14ac:dyDescent="0.25">
      <c r="A104" s="115"/>
      <c r="B104" s="115"/>
      <c r="C104" s="115"/>
      <c r="D104" s="115"/>
      <c r="E104" s="115"/>
      <c r="F104" s="115"/>
      <c r="G104" s="126"/>
      <c r="H104" s="114"/>
      <c r="I104" s="114"/>
      <c r="J104" s="114"/>
      <c r="K104" s="114"/>
      <c r="L104" s="114"/>
      <c r="M104" s="114"/>
      <c r="N104" s="116"/>
      <c r="O104" s="116"/>
      <c r="P104" s="116"/>
      <c r="Q104" s="116"/>
      <c r="R104" s="116"/>
      <c r="S104" s="116"/>
      <c r="T104" s="116"/>
      <c r="U104" s="116"/>
      <c r="V104" s="116"/>
      <c r="W104" s="116"/>
      <c r="X104" s="116"/>
      <c r="Y104" s="116"/>
      <c r="Z104" s="116"/>
      <c r="AA104" s="116"/>
    </row>
    <row r="105" spans="1:27" s="123" customFormat="1" ht="20.100000000000001" customHeight="1" x14ac:dyDescent="0.25">
      <c r="A105" s="115"/>
      <c r="B105" s="115"/>
      <c r="C105" s="115"/>
      <c r="D105" s="115"/>
      <c r="E105" s="115"/>
      <c r="F105" s="115"/>
      <c r="G105" s="126"/>
      <c r="H105" s="114"/>
      <c r="I105" s="114"/>
      <c r="J105" s="114"/>
      <c r="K105" s="114"/>
      <c r="L105" s="114"/>
      <c r="M105" s="114"/>
      <c r="N105" s="116"/>
      <c r="O105" s="116"/>
      <c r="P105" s="116"/>
      <c r="Q105" s="116"/>
      <c r="R105" s="116"/>
      <c r="S105" s="116"/>
      <c r="T105" s="116"/>
      <c r="U105" s="116"/>
      <c r="V105" s="116"/>
      <c r="W105" s="116"/>
      <c r="X105" s="116"/>
      <c r="Y105" s="116"/>
      <c r="Z105" s="116"/>
      <c r="AA105" s="116"/>
    </row>
    <row r="106" spans="1:27" s="123" customFormat="1" ht="20.100000000000001" customHeight="1" x14ac:dyDescent="0.25">
      <c r="A106" s="115"/>
      <c r="B106" s="115"/>
      <c r="C106" s="115"/>
      <c r="D106" s="115"/>
      <c r="E106" s="115"/>
      <c r="F106" s="115"/>
      <c r="G106" s="126"/>
      <c r="H106" s="114"/>
      <c r="I106" s="114"/>
      <c r="J106" s="114"/>
      <c r="K106" s="114"/>
      <c r="L106" s="114"/>
      <c r="M106" s="114"/>
      <c r="N106" s="116"/>
      <c r="O106" s="116"/>
      <c r="P106" s="116"/>
      <c r="Q106" s="116"/>
      <c r="R106" s="116"/>
      <c r="S106" s="116"/>
      <c r="T106" s="116"/>
      <c r="U106" s="116"/>
      <c r="V106" s="116"/>
      <c r="W106" s="116"/>
      <c r="X106" s="116"/>
      <c r="Y106" s="116"/>
      <c r="Z106" s="116"/>
      <c r="AA106" s="116"/>
    </row>
    <row r="107" spans="1:27" s="123" customFormat="1" ht="20.100000000000001" customHeight="1" x14ac:dyDescent="0.25">
      <c r="A107" s="115"/>
      <c r="B107" s="115"/>
      <c r="C107" s="115"/>
      <c r="D107" s="115"/>
      <c r="E107" s="115"/>
      <c r="F107" s="115"/>
      <c r="G107" s="126"/>
      <c r="H107" s="114"/>
      <c r="I107" s="114"/>
      <c r="J107" s="114"/>
      <c r="K107" s="114"/>
      <c r="L107" s="114"/>
      <c r="M107" s="114"/>
      <c r="N107" s="116"/>
      <c r="O107" s="116"/>
      <c r="P107" s="116"/>
      <c r="Q107" s="116"/>
      <c r="R107" s="116"/>
      <c r="S107" s="116"/>
      <c r="T107" s="116"/>
      <c r="U107" s="116"/>
      <c r="V107" s="116"/>
      <c r="W107" s="116"/>
      <c r="X107" s="116"/>
      <c r="Y107" s="116"/>
      <c r="Z107" s="116"/>
      <c r="AA107" s="116"/>
    </row>
    <row r="108" spans="1:27" s="116" customFormat="1" ht="20.100000000000001" customHeight="1" x14ac:dyDescent="0.25">
      <c r="A108" s="115"/>
      <c r="B108" s="115"/>
      <c r="C108" s="115"/>
      <c r="D108" s="115"/>
      <c r="E108" s="115"/>
      <c r="F108" s="115"/>
      <c r="G108" s="126"/>
      <c r="H108" s="114"/>
      <c r="I108" s="114"/>
      <c r="J108" s="114"/>
      <c r="K108" s="114"/>
      <c r="L108" s="114"/>
      <c r="M108" s="114"/>
    </row>
    <row r="109" spans="1:27" s="116" customFormat="1" ht="20.100000000000001" customHeight="1" x14ac:dyDescent="0.25">
      <c r="A109" s="115"/>
      <c r="B109" s="115"/>
      <c r="C109" s="115"/>
      <c r="D109" s="115"/>
      <c r="E109" s="115"/>
      <c r="F109" s="115"/>
      <c r="G109" s="126"/>
      <c r="H109" s="114"/>
      <c r="I109" s="114"/>
      <c r="J109" s="114"/>
      <c r="K109" s="114"/>
      <c r="L109" s="114"/>
      <c r="M109" s="114"/>
    </row>
    <row r="110" spans="1:27" s="116" customFormat="1" ht="20.100000000000001" customHeight="1" x14ac:dyDescent="0.25">
      <c r="A110" s="115"/>
      <c r="B110" s="115"/>
      <c r="C110" s="115"/>
      <c r="D110" s="115"/>
      <c r="E110" s="115"/>
      <c r="F110" s="115"/>
      <c r="G110" s="126"/>
      <c r="H110" s="114"/>
      <c r="I110" s="114"/>
      <c r="J110" s="114"/>
      <c r="K110" s="114"/>
      <c r="L110" s="114"/>
      <c r="M110" s="114"/>
    </row>
    <row r="111" spans="1:27" s="116" customFormat="1" ht="20.100000000000001" customHeight="1" x14ac:dyDescent="0.25">
      <c r="A111" s="115"/>
      <c r="B111" s="115"/>
      <c r="C111" s="115"/>
      <c r="D111" s="115"/>
      <c r="E111" s="115"/>
      <c r="F111" s="115"/>
      <c r="G111" s="126"/>
      <c r="H111" s="114"/>
      <c r="I111" s="114"/>
      <c r="J111" s="114"/>
      <c r="K111" s="114"/>
      <c r="L111" s="114"/>
      <c r="M111" s="114"/>
    </row>
    <row r="112" spans="1:27" s="116" customFormat="1" ht="20.100000000000001" customHeight="1" x14ac:dyDescent="0.25">
      <c r="A112" s="115"/>
      <c r="B112" s="115"/>
      <c r="C112" s="115"/>
      <c r="D112" s="115"/>
      <c r="E112" s="115"/>
      <c r="F112" s="115"/>
      <c r="G112" s="126"/>
      <c r="H112" s="114"/>
      <c r="I112" s="114"/>
      <c r="J112" s="114"/>
      <c r="K112" s="114"/>
      <c r="L112" s="114"/>
      <c r="M112" s="114"/>
    </row>
    <row r="113" spans="1:13" s="116" customFormat="1" ht="20.100000000000001" customHeight="1" x14ac:dyDescent="0.25">
      <c r="A113" s="115"/>
      <c r="B113" s="115"/>
      <c r="C113" s="115"/>
      <c r="D113" s="115"/>
      <c r="E113" s="115"/>
      <c r="F113" s="115"/>
      <c r="G113" s="126"/>
      <c r="H113" s="114"/>
      <c r="I113" s="114"/>
      <c r="J113" s="114"/>
      <c r="K113" s="114"/>
      <c r="L113" s="114"/>
      <c r="M113" s="114"/>
    </row>
    <row r="114" spans="1:13" s="116" customFormat="1" ht="20.100000000000001" customHeight="1" x14ac:dyDescent="0.25">
      <c r="A114" s="115"/>
      <c r="B114" s="115"/>
      <c r="C114" s="115"/>
      <c r="D114" s="115"/>
      <c r="E114" s="115"/>
      <c r="F114" s="115"/>
      <c r="G114" s="126"/>
      <c r="H114" s="114"/>
      <c r="I114" s="114"/>
      <c r="J114" s="114"/>
      <c r="K114" s="114"/>
      <c r="L114" s="114"/>
      <c r="M114" s="114"/>
    </row>
    <row r="115" spans="1:13" s="116" customFormat="1" ht="20.100000000000001" customHeight="1" x14ac:dyDescent="0.25">
      <c r="A115" s="115"/>
      <c r="B115" s="115"/>
      <c r="C115" s="115"/>
      <c r="D115" s="115"/>
      <c r="E115" s="115"/>
      <c r="F115" s="115"/>
      <c r="G115" s="126"/>
      <c r="H115" s="114"/>
      <c r="I115" s="114"/>
      <c r="J115" s="114"/>
      <c r="K115" s="114"/>
      <c r="L115" s="114"/>
      <c r="M115" s="114"/>
    </row>
    <row r="116" spans="1:13" s="116" customFormat="1" ht="20.100000000000001" customHeight="1" x14ac:dyDescent="0.25">
      <c r="A116" s="115"/>
      <c r="B116" s="115"/>
      <c r="C116" s="115"/>
      <c r="D116" s="115"/>
      <c r="E116" s="115"/>
      <c r="F116" s="115"/>
      <c r="G116" s="126"/>
      <c r="H116" s="114"/>
      <c r="I116" s="114"/>
      <c r="J116" s="114"/>
      <c r="K116" s="114"/>
      <c r="L116" s="114"/>
      <c r="M116" s="114"/>
    </row>
    <row r="117" spans="1:13" s="116" customFormat="1" ht="20.100000000000001" customHeight="1" x14ac:dyDescent="0.25">
      <c r="A117" s="115"/>
      <c r="B117" s="115"/>
      <c r="C117" s="115"/>
      <c r="D117" s="115"/>
      <c r="E117" s="115"/>
      <c r="F117" s="115"/>
      <c r="G117" s="126"/>
      <c r="H117" s="114"/>
      <c r="I117" s="114"/>
      <c r="J117" s="114"/>
      <c r="K117" s="114"/>
      <c r="L117" s="114"/>
      <c r="M117" s="114"/>
    </row>
    <row r="118" spans="1:13" s="116" customFormat="1" ht="20.100000000000001" customHeight="1" x14ac:dyDescent="0.25">
      <c r="A118" s="115"/>
      <c r="B118" s="115"/>
      <c r="C118" s="115"/>
      <c r="D118" s="115"/>
      <c r="E118" s="115"/>
      <c r="F118" s="115"/>
      <c r="G118" s="126"/>
      <c r="H118" s="114"/>
      <c r="I118" s="114"/>
      <c r="J118" s="114"/>
      <c r="K118" s="114"/>
      <c r="L118" s="114"/>
      <c r="M118" s="114"/>
    </row>
    <row r="119" spans="1:13" s="116" customFormat="1" ht="20.100000000000001" customHeight="1" x14ac:dyDescent="0.25">
      <c r="A119" s="115"/>
      <c r="B119" s="115"/>
      <c r="C119" s="115"/>
      <c r="D119" s="115"/>
      <c r="E119" s="115"/>
      <c r="F119" s="115"/>
      <c r="G119" s="126"/>
      <c r="H119" s="114"/>
      <c r="I119" s="114"/>
      <c r="J119" s="114"/>
      <c r="K119" s="114"/>
      <c r="L119" s="114"/>
      <c r="M119" s="114"/>
    </row>
    <row r="120" spans="1:13" s="116" customFormat="1" ht="20.100000000000001" customHeight="1" x14ac:dyDescent="0.25">
      <c r="A120" s="115"/>
      <c r="B120" s="115"/>
      <c r="C120" s="115"/>
      <c r="D120" s="115"/>
      <c r="E120" s="115"/>
      <c r="F120" s="115"/>
      <c r="G120" s="126"/>
      <c r="H120" s="114"/>
      <c r="I120" s="114"/>
      <c r="J120" s="114"/>
      <c r="K120" s="114"/>
      <c r="L120" s="114"/>
      <c r="M120" s="114"/>
    </row>
    <row r="121" spans="1:13" s="116" customFormat="1" ht="20.100000000000001" customHeight="1" x14ac:dyDescent="0.25">
      <c r="A121" s="115"/>
      <c r="B121" s="115"/>
      <c r="C121" s="115"/>
      <c r="D121" s="115"/>
      <c r="E121" s="115"/>
      <c r="F121" s="115"/>
      <c r="G121" s="126"/>
      <c r="H121" s="114"/>
      <c r="I121" s="114"/>
      <c r="J121" s="114"/>
      <c r="K121" s="114"/>
      <c r="L121" s="114"/>
      <c r="M121" s="114"/>
    </row>
    <row r="122" spans="1:13" s="116" customFormat="1" ht="20.100000000000001" customHeight="1" x14ac:dyDescent="0.25">
      <c r="A122" s="115"/>
      <c r="B122" s="115"/>
      <c r="C122" s="115"/>
      <c r="D122" s="115"/>
      <c r="E122" s="115"/>
      <c r="F122" s="115"/>
      <c r="G122" s="126"/>
      <c r="H122" s="114"/>
      <c r="I122" s="114"/>
      <c r="J122" s="114"/>
      <c r="K122" s="114"/>
      <c r="L122" s="114"/>
      <c r="M122" s="114"/>
    </row>
    <row r="123" spans="1:13" s="116" customFormat="1" ht="20.100000000000001" customHeight="1" x14ac:dyDescent="0.25">
      <c r="A123" s="115"/>
      <c r="B123" s="115"/>
      <c r="C123" s="115"/>
      <c r="D123" s="115"/>
      <c r="E123" s="115"/>
      <c r="F123" s="115"/>
      <c r="G123" s="126"/>
      <c r="H123" s="114"/>
      <c r="I123" s="114"/>
      <c r="J123" s="114"/>
      <c r="K123" s="114"/>
      <c r="L123" s="114"/>
      <c r="M123" s="114"/>
    </row>
    <row r="124" spans="1:13" s="116" customFormat="1" ht="20.100000000000001" customHeight="1" x14ac:dyDescent="0.25">
      <c r="A124" s="115"/>
      <c r="B124" s="115"/>
      <c r="C124" s="115"/>
      <c r="D124" s="115"/>
      <c r="E124" s="115"/>
      <c r="F124" s="115"/>
      <c r="G124" s="126"/>
      <c r="H124" s="114"/>
      <c r="I124" s="114"/>
      <c r="J124" s="114"/>
      <c r="K124" s="114"/>
      <c r="L124" s="114"/>
      <c r="M124" s="114"/>
    </row>
    <row r="125" spans="1:13" s="116" customFormat="1" ht="20.100000000000001" customHeight="1" x14ac:dyDescent="0.25">
      <c r="A125" s="115"/>
      <c r="B125" s="115"/>
      <c r="C125" s="115"/>
      <c r="D125" s="115"/>
      <c r="E125" s="115"/>
      <c r="F125" s="115"/>
      <c r="G125" s="126"/>
      <c r="H125" s="114"/>
      <c r="I125" s="114"/>
      <c r="J125" s="114"/>
      <c r="K125" s="114"/>
      <c r="L125" s="114"/>
      <c r="M125" s="114"/>
    </row>
    <row r="126" spans="1:13" s="116" customFormat="1" ht="20.100000000000001" customHeight="1" x14ac:dyDescent="0.25">
      <c r="A126" s="115"/>
      <c r="B126" s="115"/>
      <c r="C126" s="115"/>
      <c r="D126" s="115"/>
      <c r="E126" s="115"/>
      <c r="F126" s="115"/>
      <c r="G126" s="126"/>
      <c r="H126" s="114"/>
      <c r="I126" s="114"/>
      <c r="J126" s="114"/>
      <c r="K126" s="114"/>
      <c r="L126" s="114"/>
      <c r="M126" s="114"/>
    </row>
    <row r="127" spans="1:13" s="116" customFormat="1" ht="20.100000000000001" customHeight="1" x14ac:dyDescent="0.25">
      <c r="A127" s="115"/>
      <c r="B127" s="115"/>
      <c r="C127" s="115"/>
      <c r="D127" s="115"/>
      <c r="E127" s="115"/>
      <c r="F127" s="115"/>
      <c r="G127" s="126"/>
      <c r="H127" s="114"/>
      <c r="I127" s="114"/>
      <c r="J127" s="114"/>
      <c r="K127" s="114"/>
      <c r="L127" s="114"/>
      <c r="M127" s="114"/>
    </row>
    <row r="128" spans="1:13" s="116" customFormat="1" ht="20.100000000000001" customHeight="1" x14ac:dyDescent="0.25">
      <c r="A128" s="115"/>
      <c r="B128" s="115"/>
      <c r="C128" s="115"/>
      <c r="D128" s="115"/>
      <c r="E128" s="115"/>
      <c r="F128" s="115"/>
      <c r="G128" s="126"/>
      <c r="H128" s="114"/>
      <c r="I128" s="114"/>
      <c r="J128" s="114"/>
      <c r="K128" s="114"/>
      <c r="L128" s="114"/>
      <c r="M128" s="114"/>
    </row>
    <row r="129" spans="1:13" s="116" customFormat="1" ht="20.100000000000001" customHeight="1" x14ac:dyDescent="0.25">
      <c r="A129" s="115"/>
      <c r="B129" s="115"/>
      <c r="C129" s="115"/>
      <c r="D129" s="115"/>
      <c r="E129" s="115"/>
      <c r="F129" s="115"/>
      <c r="G129" s="126"/>
      <c r="H129" s="114"/>
      <c r="I129" s="114"/>
      <c r="J129" s="114"/>
      <c r="K129" s="114"/>
      <c r="L129" s="114"/>
      <c r="M129" s="114"/>
    </row>
    <row r="130" spans="1:13" s="116" customFormat="1" ht="20.100000000000001" customHeight="1" x14ac:dyDescent="0.25">
      <c r="A130" s="115"/>
      <c r="B130" s="115"/>
      <c r="C130" s="115"/>
      <c r="D130" s="115"/>
      <c r="E130" s="115"/>
      <c r="F130" s="115"/>
      <c r="G130" s="126"/>
      <c r="H130" s="114"/>
      <c r="I130" s="114"/>
      <c r="J130" s="114"/>
      <c r="K130" s="114"/>
      <c r="L130" s="114"/>
      <c r="M130" s="114"/>
    </row>
    <row r="131" spans="1:13" s="116" customFormat="1" ht="20.100000000000001" customHeight="1" x14ac:dyDescent="0.25">
      <c r="A131" s="115"/>
      <c r="B131" s="115"/>
      <c r="C131" s="115"/>
      <c r="D131" s="115"/>
      <c r="E131" s="115"/>
      <c r="F131" s="115"/>
      <c r="G131" s="126"/>
      <c r="H131" s="114"/>
      <c r="I131" s="114"/>
      <c r="J131" s="114"/>
      <c r="K131" s="114"/>
      <c r="L131" s="114"/>
      <c r="M131" s="114"/>
    </row>
    <row r="132" spans="1:13" s="116" customFormat="1" ht="20.100000000000001" customHeight="1" x14ac:dyDescent="0.25">
      <c r="A132" s="115"/>
      <c r="B132" s="115"/>
      <c r="C132" s="115" t="s">
        <v>317</v>
      </c>
      <c r="D132" s="115"/>
      <c r="E132" s="115"/>
      <c r="F132" s="115"/>
      <c r="G132" s="126"/>
      <c r="H132" s="114"/>
      <c r="I132" s="114"/>
      <c r="J132" s="114"/>
      <c r="K132" s="114"/>
      <c r="L132" s="114"/>
      <c r="M132" s="114"/>
    </row>
    <row r="133" spans="1:13" s="116" customFormat="1" ht="20.100000000000001" customHeight="1" x14ac:dyDescent="0.25">
      <c r="A133" s="117" t="s">
        <v>2</v>
      </c>
      <c r="B133" s="115"/>
      <c r="C133" s="127">
        <v>1</v>
      </c>
      <c r="D133" s="118" t="s">
        <v>5</v>
      </c>
      <c r="E133" s="118" t="s">
        <v>11</v>
      </c>
      <c r="F133" s="115"/>
      <c r="G133" s="126" t="s">
        <v>0</v>
      </c>
      <c r="H133" s="114"/>
      <c r="I133" s="114"/>
      <c r="J133" s="114"/>
      <c r="K133" s="114"/>
      <c r="L133" s="114"/>
      <c r="M133" s="114"/>
    </row>
    <row r="134" spans="1:13" s="116" customFormat="1" ht="20.100000000000001" customHeight="1" x14ac:dyDescent="0.25">
      <c r="A134" s="128" t="s">
        <v>28</v>
      </c>
      <c r="B134" s="115"/>
      <c r="C134" s="127">
        <v>2</v>
      </c>
      <c r="D134" s="118" t="s">
        <v>29</v>
      </c>
      <c r="E134" s="118" t="s">
        <v>30</v>
      </c>
      <c r="F134" s="115"/>
      <c r="G134" s="126" t="s">
        <v>327</v>
      </c>
      <c r="H134" s="114"/>
      <c r="I134" s="114"/>
      <c r="J134" s="114"/>
      <c r="K134" s="114"/>
      <c r="L134" s="114"/>
      <c r="M134" s="114"/>
    </row>
    <row r="135" spans="1:13" s="116" customFormat="1" ht="20.100000000000001" customHeight="1" x14ac:dyDescent="0.25">
      <c r="A135" s="128" t="s">
        <v>31</v>
      </c>
      <c r="B135" s="115"/>
      <c r="C135" s="127">
        <v>3</v>
      </c>
      <c r="D135" s="118" t="s">
        <v>32</v>
      </c>
      <c r="E135" s="118" t="s">
        <v>50</v>
      </c>
      <c r="F135" s="115"/>
      <c r="G135" s="126" t="s">
        <v>328</v>
      </c>
      <c r="H135" s="114"/>
      <c r="I135" s="114"/>
      <c r="J135" s="114"/>
      <c r="K135" s="114"/>
      <c r="L135" s="114"/>
      <c r="M135" s="114"/>
    </row>
    <row r="136" spans="1:13" s="116" customFormat="1" ht="20.100000000000001" customHeight="1" x14ac:dyDescent="0.25">
      <c r="A136" s="128" t="s">
        <v>34</v>
      </c>
      <c r="B136" s="115"/>
      <c r="C136" s="127">
        <v>4</v>
      </c>
      <c r="D136" s="115"/>
      <c r="E136" s="118" t="s">
        <v>52</v>
      </c>
      <c r="F136" s="115"/>
      <c r="G136" s="126" t="s">
        <v>316</v>
      </c>
      <c r="H136" s="114"/>
      <c r="I136" s="114"/>
      <c r="J136" s="114"/>
      <c r="K136" s="114"/>
      <c r="L136" s="114"/>
      <c r="M136" s="114"/>
    </row>
    <row r="137" spans="1:13" s="116" customFormat="1" ht="20.100000000000001" customHeight="1" x14ac:dyDescent="0.25">
      <c r="A137" s="128" t="s">
        <v>36</v>
      </c>
      <c r="B137" s="115"/>
      <c r="C137" s="127">
        <v>5</v>
      </c>
      <c r="D137" s="115"/>
      <c r="E137" s="118" t="s">
        <v>349</v>
      </c>
      <c r="F137" s="115"/>
      <c r="G137" s="126" t="s">
        <v>313</v>
      </c>
      <c r="H137" s="114"/>
      <c r="I137" s="114"/>
      <c r="J137" s="114"/>
      <c r="K137" s="114"/>
      <c r="L137" s="114"/>
      <c r="M137" s="114"/>
    </row>
    <row r="138" spans="1:13" s="116" customFormat="1" ht="20.100000000000001" customHeight="1" x14ac:dyDescent="0.25">
      <c r="A138" s="128" t="s">
        <v>38</v>
      </c>
      <c r="B138" s="115"/>
      <c r="C138" s="127">
        <v>6</v>
      </c>
      <c r="D138" s="115" t="s">
        <v>0</v>
      </c>
      <c r="E138" s="118" t="s">
        <v>60</v>
      </c>
      <c r="F138" s="115"/>
      <c r="G138" s="126" t="s">
        <v>314</v>
      </c>
      <c r="H138" s="114"/>
      <c r="I138" s="114"/>
      <c r="J138" s="114"/>
      <c r="K138" s="114"/>
      <c r="L138" s="114"/>
      <c r="M138" s="114"/>
    </row>
    <row r="139" spans="1:13" s="116" customFormat="1" ht="20.100000000000001" customHeight="1" x14ac:dyDescent="0.25">
      <c r="A139" s="128" t="s">
        <v>40</v>
      </c>
      <c r="B139" s="115"/>
      <c r="C139" s="127">
        <v>7</v>
      </c>
      <c r="D139" s="115" t="s">
        <v>41</v>
      </c>
      <c r="E139" s="118" t="s">
        <v>82</v>
      </c>
      <c r="F139" s="115"/>
      <c r="G139" s="126" t="s">
        <v>315</v>
      </c>
      <c r="H139" s="114"/>
      <c r="I139" s="114"/>
      <c r="J139" s="114"/>
      <c r="K139" s="114"/>
      <c r="L139" s="114"/>
      <c r="M139" s="114"/>
    </row>
    <row r="140" spans="1:13" s="116" customFormat="1" ht="20.100000000000001" customHeight="1" x14ac:dyDescent="0.25">
      <c r="A140" s="128" t="s">
        <v>43</v>
      </c>
      <c r="B140" s="115"/>
      <c r="C140" s="127">
        <v>8</v>
      </c>
      <c r="D140" s="115" t="s">
        <v>44</v>
      </c>
      <c r="E140" s="118" t="s">
        <v>332</v>
      </c>
      <c r="F140" s="115"/>
      <c r="G140" s="126"/>
      <c r="H140" s="114"/>
      <c r="I140" s="114"/>
      <c r="J140" s="114"/>
      <c r="K140" s="114"/>
      <c r="L140" s="114"/>
      <c r="M140" s="114"/>
    </row>
    <row r="141" spans="1:13" s="116" customFormat="1" ht="20.100000000000001" customHeight="1" x14ac:dyDescent="0.25">
      <c r="A141" s="128" t="s">
        <v>46</v>
      </c>
      <c r="B141" s="115"/>
      <c r="C141" s="127">
        <v>9</v>
      </c>
      <c r="D141" s="115" t="s">
        <v>47</v>
      </c>
      <c r="E141" s="115" t="s">
        <v>331</v>
      </c>
      <c r="F141" s="115"/>
      <c r="G141" s="126" t="s">
        <v>350</v>
      </c>
      <c r="H141" s="114"/>
      <c r="I141" s="114"/>
      <c r="J141" s="114"/>
      <c r="K141" s="114"/>
      <c r="L141" s="114"/>
      <c r="M141" s="114"/>
    </row>
    <row r="142" spans="1:13" s="116" customFormat="1" ht="20.100000000000001" customHeight="1" x14ac:dyDescent="0.25">
      <c r="A142" s="128" t="s">
        <v>49</v>
      </c>
      <c r="B142" s="115"/>
      <c r="C142" s="127">
        <v>10</v>
      </c>
      <c r="D142" s="115"/>
      <c r="E142" s="118" t="s">
        <v>333</v>
      </c>
      <c r="F142" s="115"/>
      <c r="G142" s="126" t="s">
        <v>351</v>
      </c>
      <c r="H142" s="114"/>
      <c r="I142" s="114"/>
      <c r="J142" s="114"/>
      <c r="K142" s="114"/>
      <c r="L142" s="114"/>
      <c r="M142" s="114"/>
    </row>
    <row r="143" spans="1:13" s="116" customFormat="1" ht="20.100000000000001" customHeight="1" x14ac:dyDescent="0.25">
      <c r="A143" s="128" t="s">
        <v>51</v>
      </c>
      <c r="B143" s="115"/>
      <c r="C143" s="127">
        <v>11</v>
      </c>
      <c r="D143" s="115" t="s">
        <v>5</v>
      </c>
      <c r="E143" s="115" t="s">
        <v>334</v>
      </c>
      <c r="F143" s="115"/>
      <c r="G143" s="126" t="s">
        <v>352</v>
      </c>
      <c r="H143" s="114"/>
      <c r="I143" s="114"/>
      <c r="J143" s="114"/>
      <c r="K143" s="114"/>
      <c r="L143" s="114"/>
      <c r="M143" s="114"/>
    </row>
    <row r="144" spans="1:13" s="116" customFormat="1" ht="20.100000000000001" customHeight="1" x14ac:dyDescent="0.25">
      <c r="A144" s="128" t="s">
        <v>53</v>
      </c>
      <c r="B144" s="115"/>
      <c r="C144" s="127">
        <v>12</v>
      </c>
      <c r="D144" s="115" t="s">
        <v>54</v>
      </c>
      <c r="E144" s="115" t="s">
        <v>335</v>
      </c>
      <c r="F144" s="115"/>
      <c r="H144" s="114"/>
      <c r="I144" s="114"/>
      <c r="J144" s="114"/>
      <c r="K144" s="114">
        <f>IF(B24=G135,1,0)</f>
        <v>0</v>
      </c>
      <c r="L144" s="114"/>
      <c r="M144" s="114"/>
    </row>
    <row r="145" spans="1:13" s="115" customFormat="1" ht="20.100000000000001" customHeight="1" x14ac:dyDescent="0.2">
      <c r="A145" s="128" t="s">
        <v>56</v>
      </c>
      <c r="C145" s="127">
        <v>13</v>
      </c>
      <c r="D145" s="115" t="s">
        <v>57</v>
      </c>
      <c r="E145" s="115" t="s">
        <v>134</v>
      </c>
      <c r="G145" s="126"/>
      <c r="H145" s="114"/>
      <c r="I145" s="114"/>
      <c r="J145" s="114"/>
      <c r="K145" s="114"/>
      <c r="L145" s="114"/>
      <c r="M145" s="114"/>
    </row>
    <row r="146" spans="1:13" s="115" customFormat="1" ht="20.100000000000001" customHeight="1" x14ac:dyDescent="0.2">
      <c r="A146" s="128" t="s">
        <v>59</v>
      </c>
      <c r="C146" s="127">
        <v>14</v>
      </c>
      <c r="E146" s="115" t="s">
        <v>336</v>
      </c>
      <c r="G146" s="126"/>
      <c r="H146" s="114"/>
      <c r="I146" s="114"/>
      <c r="J146" s="114"/>
      <c r="K146" s="114"/>
      <c r="L146" s="114"/>
      <c r="M146" s="114"/>
    </row>
    <row r="147" spans="1:13" s="115" customFormat="1" ht="20.100000000000001" customHeight="1" x14ac:dyDescent="0.2">
      <c r="A147" s="128" t="s">
        <v>61</v>
      </c>
      <c r="C147" s="127">
        <v>15</v>
      </c>
      <c r="D147" s="115" t="s">
        <v>0</v>
      </c>
      <c r="E147" s="115" t="s">
        <v>337</v>
      </c>
      <c r="G147" s="126"/>
      <c r="H147" s="114"/>
      <c r="I147" s="114"/>
      <c r="J147" s="114"/>
      <c r="K147" s="114"/>
      <c r="L147" s="114"/>
      <c r="M147" s="114"/>
    </row>
    <row r="148" spans="1:13" s="115" customFormat="1" ht="20.100000000000001" customHeight="1" x14ac:dyDescent="0.2">
      <c r="A148" s="128" t="s">
        <v>63</v>
      </c>
      <c r="C148" s="127">
        <v>16</v>
      </c>
      <c r="D148" s="126" t="s">
        <v>70</v>
      </c>
      <c r="E148" s="115" t="s">
        <v>338</v>
      </c>
      <c r="G148" s="126"/>
      <c r="H148" s="114"/>
      <c r="I148" s="114"/>
      <c r="J148" s="114"/>
      <c r="K148" s="114"/>
      <c r="L148" s="114"/>
      <c r="M148" s="114"/>
    </row>
    <row r="149" spans="1:13" s="115" customFormat="1" ht="20.100000000000001" customHeight="1" x14ac:dyDescent="0.2">
      <c r="A149" s="128" t="s">
        <v>66</v>
      </c>
      <c r="C149" s="127">
        <v>17</v>
      </c>
      <c r="D149" s="126" t="s">
        <v>67</v>
      </c>
      <c r="G149" s="126"/>
      <c r="H149" s="114"/>
      <c r="I149" s="114"/>
      <c r="J149" s="114"/>
      <c r="K149" s="114"/>
      <c r="L149" s="114"/>
      <c r="M149" s="114"/>
    </row>
    <row r="150" spans="1:13" s="115" customFormat="1" ht="20.100000000000001" customHeight="1" x14ac:dyDescent="0.2">
      <c r="A150" s="128" t="s">
        <v>69</v>
      </c>
      <c r="C150" s="127">
        <v>18</v>
      </c>
      <c r="D150" s="126" t="s">
        <v>330</v>
      </c>
      <c r="G150" s="126"/>
      <c r="H150" s="114"/>
      <c r="I150" s="114"/>
      <c r="J150" s="114"/>
      <c r="K150" s="114"/>
      <c r="L150" s="114"/>
      <c r="M150" s="114"/>
    </row>
    <row r="151" spans="1:13" s="115" customFormat="1" ht="20.100000000000001" customHeight="1" x14ac:dyDescent="0.2">
      <c r="A151" s="128" t="s">
        <v>72</v>
      </c>
      <c r="C151" s="127">
        <v>19</v>
      </c>
      <c r="D151" s="126" t="s">
        <v>64</v>
      </c>
      <c r="G151" s="126"/>
      <c r="H151" s="114"/>
      <c r="I151" s="114"/>
      <c r="J151" s="114"/>
      <c r="K151" s="114"/>
      <c r="L151" s="114"/>
      <c r="M151" s="114"/>
    </row>
    <row r="152" spans="1:13" s="115" customFormat="1" ht="20.100000000000001" customHeight="1" x14ac:dyDescent="0.2">
      <c r="A152" s="128" t="s">
        <v>75</v>
      </c>
      <c r="C152" s="127">
        <v>20</v>
      </c>
      <c r="D152" s="126" t="s">
        <v>73</v>
      </c>
      <c r="G152" s="126"/>
      <c r="H152" s="114"/>
      <c r="I152" s="114"/>
      <c r="J152" s="114"/>
      <c r="K152" s="114"/>
      <c r="L152" s="114"/>
      <c r="M152" s="114"/>
    </row>
    <row r="153" spans="1:13" s="115" customFormat="1" ht="20.100000000000001" customHeight="1" x14ac:dyDescent="0.2">
      <c r="A153" s="128" t="s">
        <v>77</v>
      </c>
      <c r="C153" s="127">
        <v>21</v>
      </c>
      <c r="D153" s="126"/>
      <c r="G153" s="126"/>
      <c r="H153" s="114"/>
      <c r="I153" s="114"/>
      <c r="J153" s="114"/>
      <c r="K153" s="114"/>
      <c r="L153" s="114"/>
      <c r="M153" s="114"/>
    </row>
    <row r="154" spans="1:13" s="115" customFormat="1" ht="20.100000000000001" customHeight="1" x14ac:dyDescent="0.2">
      <c r="A154" s="128" t="s">
        <v>79</v>
      </c>
      <c r="C154" s="127">
        <v>22</v>
      </c>
      <c r="H154" s="114"/>
      <c r="I154" s="114"/>
      <c r="J154" s="114"/>
      <c r="K154" s="114">
        <f>SUM(K144:K153)</f>
        <v>0</v>
      </c>
      <c r="L154" s="114"/>
      <c r="M154" s="114"/>
    </row>
    <row r="155" spans="1:13" s="115" customFormat="1" ht="20.100000000000001" customHeight="1" x14ac:dyDescent="0.2">
      <c r="A155" s="128" t="s">
        <v>81</v>
      </c>
      <c r="C155" s="127">
        <v>23</v>
      </c>
      <c r="D155" s="115" t="s">
        <v>5</v>
      </c>
      <c r="G155" s="126"/>
      <c r="H155" s="114"/>
      <c r="I155" s="114"/>
      <c r="J155" s="114"/>
      <c r="K155" s="114"/>
      <c r="L155" s="114"/>
      <c r="M155" s="114"/>
    </row>
    <row r="156" spans="1:13" s="115" customFormat="1" ht="20.100000000000001" customHeight="1" x14ac:dyDescent="0.2">
      <c r="A156" s="128" t="s">
        <v>83</v>
      </c>
      <c r="C156" s="127">
        <v>24</v>
      </c>
      <c r="D156" s="115" t="s">
        <v>84</v>
      </c>
      <c r="G156" s="126"/>
      <c r="H156" s="114"/>
      <c r="I156" s="114"/>
      <c r="J156" s="114"/>
      <c r="K156" s="114"/>
      <c r="L156" s="114"/>
      <c r="M156" s="114"/>
    </row>
    <row r="157" spans="1:13" s="115" customFormat="1" ht="20.100000000000001" customHeight="1" x14ac:dyDescent="0.2">
      <c r="A157" s="128" t="s">
        <v>86</v>
      </c>
      <c r="C157" s="127">
        <v>25</v>
      </c>
      <c r="D157" s="115" t="s">
        <v>57</v>
      </c>
      <c r="E157" s="118" t="s">
        <v>33</v>
      </c>
      <c r="G157" s="126"/>
      <c r="H157" s="114"/>
      <c r="I157" s="114"/>
      <c r="J157" s="114"/>
      <c r="K157" s="114"/>
      <c r="L157" s="114"/>
      <c r="M157" s="114"/>
    </row>
    <row r="158" spans="1:13" s="115" customFormat="1" ht="20.100000000000001" customHeight="1" x14ac:dyDescent="0.2">
      <c r="A158" s="128" t="s">
        <v>88</v>
      </c>
      <c r="C158" s="127">
        <v>26</v>
      </c>
      <c r="E158" s="118" t="s">
        <v>35</v>
      </c>
      <c r="G158" s="126"/>
      <c r="H158" s="114"/>
      <c r="I158" s="114"/>
      <c r="J158" s="114"/>
      <c r="K158" s="114"/>
      <c r="L158" s="114"/>
      <c r="M158" s="114"/>
    </row>
    <row r="159" spans="1:13" s="115" customFormat="1" ht="20.100000000000001" customHeight="1" x14ac:dyDescent="0.2">
      <c r="A159" s="128" t="s">
        <v>90</v>
      </c>
      <c r="C159" s="127">
        <v>27</v>
      </c>
      <c r="E159" s="118" t="s">
        <v>37</v>
      </c>
      <c r="G159" s="126"/>
      <c r="H159" s="114"/>
      <c r="I159" s="114"/>
      <c r="J159" s="114"/>
      <c r="K159" s="114"/>
      <c r="L159" s="114"/>
      <c r="M159" s="114"/>
    </row>
    <row r="160" spans="1:13" s="115" customFormat="1" ht="20.100000000000001" customHeight="1" x14ac:dyDescent="0.2">
      <c r="A160" s="128" t="s">
        <v>92</v>
      </c>
      <c r="C160" s="127">
        <v>28</v>
      </c>
      <c r="D160" s="115" t="s">
        <v>0</v>
      </c>
      <c r="E160" s="118" t="s">
        <v>39</v>
      </c>
      <c r="G160" s="126"/>
      <c r="H160" s="114"/>
      <c r="I160" s="114"/>
      <c r="J160" s="114"/>
      <c r="K160" s="114"/>
      <c r="L160" s="114"/>
      <c r="M160" s="114"/>
    </row>
    <row r="161" spans="1:13" s="115" customFormat="1" ht="20.100000000000001" customHeight="1" x14ac:dyDescent="0.2">
      <c r="A161" s="128" t="s">
        <v>94</v>
      </c>
      <c r="C161" s="127">
        <v>29</v>
      </c>
      <c r="D161" s="115" t="s">
        <v>95</v>
      </c>
      <c r="E161" s="118" t="s">
        <v>42</v>
      </c>
      <c r="G161" s="126"/>
      <c r="H161" s="114"/>
      <c r="I161" s="114"/>
      <c r="J161" s="114"/>
      <c r="K161" s="114"/>
      <c r="L161" s="114"/>
      <c r="M161" s="114"/>
    </row>
    <row r="162" spans="1:13" s="115" customFormat="1" ht="20.100000000000001" customHeight="1" x14ac:dyDescent="0.2">
      <c r="A162" s="128" t="s">
        <v>97</v>
      </c>
      <c r="C162" s="127">
        <v>30</v>
      </c>
      <c r="D162" s="115" t="s">
        <v>98</v>
      </c>
      <c r="E162" s="118" t="s">
        <v>45</v>
      </c>
      <c r="G162" s="126"/>
      <c r="H162" s="114"/>
      <c r="I162" s="114"/>
      <c r="J162" s="114"/>
      <c r="K162" s="114"/>
      <c r="L162" s="114"/>
      <c r="M162" s="114"/>
    </row>
    <row r="163" spans="1:13" s="115" customFormat="1" ht="20.100000000000001" customHeight="1" x14ac:dyDescent="0.2">
      <c r="A163" s="128" t="s">
        <v>100</v>
      </c>
      <c r="D163" s="115" t="s">
        <v>101</v>
      </c>
      <c r="E163" s="118" t="s">
        <v>48</v>
      </c>
      <c r="G163" s="126"/>
      <c r="H163" s="114"/>
      <c r="I163" s="114"/>
      <c r="J163" s="114"/>
      <c r="K163" s="114"/>
      <c r="L163" s="114"/>
      <c r="M163" s="114"/>
    </row>
    <row r="164" spans="1:13" s="115" customFormat="1" ht="20.100000000000001" customHeight="1" x14ac:dyDescent="0.2">
      <c r="A164" s="128" t="s">
        <v>103</v>
      </c>
      <c r="D164" s="115" t="s">
        <v>104</v>
      </c>
      <c r="H164" s="114"/>
      <c r="I164" s="114"/>
      <c r="J164" s="114"/>
      <c r="K164" s="114"/>
      <c r="L164" s="114"/>
      <c r="M164" s="114"/>
    </row>
    <row r="165" spans="1:13" s="115" customFormat="1" ht="20.100000000000001" customHeight="1" x14ac:dyDescent="0.2">
      <c r="A165" s="128" t="s">
        <v>106</v>
      </c>
      <c r="D165" s="115" t="s">
        <v>107</v>
      </c>
      <c r="G165" s="126"/>
      <c r="H165" s="114"/>
      <c r="I165" s="114"/>
      <c r="J165" s="114"/>
      <c r="K165" s="114"/>
      <c r="L165" s="114"/>
      <c r="M165" s="114"/>
    </row>
    <row r="166" spans="1:13" s="115" customFormat="1" ht="20.100000000000001" customHeight="1" x14ac:dyDescent="0.2">
      <c r="A166" s="128" t="s">
        <v>109</v>
      </c>
      <c r="D166" s="115" t="s">
        <v>110</v>
      </c>
      <c r="E166" s="118" t="s">
        <v>55</v>
      </c>
      <c r="G166" s="126"/>
      <c r="H166" s="114"/>
      <c r="I166" s="114"/>
      <c r="J166" s="114"/>
      <c r="K166" s="114"/>
      <c r="L166" s="114"/>
      <c r="M166" s="114"/>
    </row>
    <row r="167" spans="1:13" s="115" customFormat="1" ht="20.100000000000001" customHeight="1" x14ac:dyDescent="0.2">
      <c r="A167" s="128" t="s">
        <v>112</v>
      </c>
      <c r="D167" s="115" t="s">
        <v>113</v>
      </c>
      <c r="G167" s="126"/>
      <c r="H167" s="114"/>
      <c r="I167" s="114"/>
      <c r="J167" s="114"/>
      <c r="K167" s="114"/>
      <c r="L167" s="114"/>
      <c r="M167" s="114"/>
    </row>
    <row r="168" spans="1:13" s="115" customFormat="1" ht="20.100000000000001" customHeight="1" x14ac:dyDescent="0.2">
      <c r="A168" s="128" t="s">
        <v>115</v>
      </c>
      <c r="D168" s="115" t="s">
        <v>116</v>
      </c>
      <c r="G168" s="126"/>
      <c r="H168" s="114"/>
      <c r="I168" s="114"/>
      <c r="J168" s="114"/>
      <c r="K168" s="114"/>
      <c r="L168" s="114"/>
      <c r="M168" s="114"/>
    </row>
    <row r="169" spans="1:13" s="115" customFormat="1" ht="20.100000000000001" customHeight="1" x14ac:dyDescent="0.2">
      <c r="A169" s="128" t="s">
        <v>118</v>
      </c>
      <c r="D169" s="115" t="s">
        <v>116</v>
      </c>
      <c r="E169" s="118" t="s">
        <v>62</v>
      </c>
      <c r="G169" s="126"/>
      <c r="H169" s="114"/>
      <c r="I169" s="114"/>
      <c r="J169" s="114"/>
      <c r="K169" s="114"/>
      <c r="L169" s="114"/>
      <c r="M169" s="114"/>
    </row>
    <row r="170" spans="1:13" s="115" customFormat="1" ht="20.100000000000001" customHeight="1" x14ac:dyDescent="0.2">
      <c r="A170" s="128" t="s">
        <v>120</v>
      </c>
      <c r="D170" s="115" t="s">
        <v>121</v>
      </c>
      <c r="E170" s="118" t="s">
        <v>65</v>
      </c>
      <c r="G170" s="126"/>
      <c r="H170" s="114"/>
      <c r="I170" s="114"/>
      <c r="J170" s="114"/>
      <c r="K170" s="114"/>
      <c r="L170" s="114"/>
      <c r="M170" s="114"/>
    </row>
    <row r="171" spans="1:13" s="115" customFormat="1" ht="20.100000000000001" customHeight="1" x14ac:dyDescent="0.2">
      <c r="A171" s="128" t="s">
        <v>123</v>
      </c>
      <c r="D171" s="115" t="s">
        <v>124</v>
      </c>
      <c r="E171" s="118" t="s">
        <v>68</v>
      </c>
      <c r="G171" s="126"/>
      <c r="H171" s="114"/>
      <c r="I171" s="114"/>
      <c r="J171" s="114"/>
      <c r="K171" s="114"/>
      <c r="L171" s="114"/>
      <c r="M171" s="114"/>
    </row>
    <row r="172" spans="1:13" s="115" customFormat="1" ht="20.100000000000001" customHeight="1" x14ac:dyDescent="0.2">
      <c r="A172" s="128" t="s">
        <v>126</v>
      </c>
      <c r="D172" s="115" t="s">
        <v>127</v>
      </c>
      <c r="E172" s="118" t="s">
        <v>71</v>
      </c>
      <c r="G172" s="126"/>
      <c r="H172" s="114"/>
      <c r="I172" s="114"/>
      <c r="J172" s="114"/>
      <c r="K172" s="114"/>
      <c r="L172" s="114"/>
      <c r="M172" s="114"/>
    </row>
    <row r="173" spans="1:13" s="115" customFormat="1" ht="20.100000000000001" customHeight="1" x14ac:dyDescent="0.2">
      <c r="A173" s="128" t="s">
        <v>129</v>
      </c>
      <c r="D173" s="115" t="s">
        <v>130</v>
      </c>
      <c r="E173" s="118" t="s">
        <v>74</v>
      </c>
      <c r="G173" s="126"/>
      <c r="H173" s="114"/>
      <c r="I173" s="114"/>
      <c r="J173" s="114"/>
      <c r="K173" s="114"/>
      <c r="L173" s="114"/>
      <c r="M173" s="114"/>
    </row>
    <row r="174" spans="1:13" s="115" customFormat="1" ht="20.100000000000001" customHeight="1" x14ac:dyDescent="0.2">
      <c r="A174" s="128" t="s">
        <v>132</v>
      </c>
      <c r="D174" s="115" t="s">
        <v>133</v>
      </c>
      <c r="E174" s="118" t="s">
        <v>76</v>
      </c>
      <c r="H174" s="114"/>
      <c r="I174" s="114"/>
      <c r="J174" s="114"/>
      <c r="K174" s="114"/>
      <c r="L174" s="114"/>
      <c r="M174" s="114"/>
    </row>
    <row r="175" spans="1:13" s="115" customFormat="1" ht="20.100000000000001" customHeight="1" x14ac:dyDescent="0.2">
      <c r="A175" s="128" t="s">
        <v>135</v>
      </c>
      <c r="D175" s="115" t="s">
        <v>136</v>
      </c>
      <c r="E175" s="118" t="s">
        <v>78</v>
      </c>
      <c r="G175" s="126"/>
      <c r="H175" s="114"/>
      <c r="I175" s="114"/>
      <c r="J175" s="114"/>
      <c r="K175" s="114"/>
      <c r="L175" s="114"/>
      <c r="M175" s="114"/>
    </row>
    <row r="176" spans="1:13" s="115" customFormat="1" ht="20.100000000000001" customHeight="1" x14ac:dyDescent="0.2">
      <c r="A176" s="128" t="s">
        <v>138</v>
      </c>
      <c r="D176" s="115" t="s">
        <v>139</v>
      </c>
      <c r="E176" s="118" t="s">
        <v>80</v>
      </c>
      <c r="G176" s="126"/>
      <c r="H176" s="114"/>
      <c r="I176" s="114"/>
      <c r="J176" s="114"/>
      <c r="K176" s="114"/>
      <c r="L176" s="114"/>
      <c r="M176" s="114"/>
    </row>
    <row r="177" spans="1:13" s="115" customFormat="1" ht="20.100000000000001" customHeight="1" x14ac:dyDescent="0.2">
      <c r="A177" s="128" t="s">
        <v>141</v>
      </c>
      <c r="D177" s="115" t="s">
        <v>142</v>
      </c>
      <c r="G177" s="126"/>
      <c r="H177" s="114"/>
      <c r="I177" s="114"/>
      <c r="J177" s="114"/>
      <c r="K177" s="114"/>
      <c r="L177" s="114"/>
      <c r="M177" s="114"/>
    </row>
    <row r="178" spans="1:13" s="115" customFormat="1" ht="20.100000000000001" customHeight="1" x14ac:dyDescent="0.2">
      <c r="A178" s="128" t="s">
        <v>144</v>
      </c>
      <c r="D178" s="115" t="s">
        <v>145</v>
      </c>
      <c r="E178" s="118" t="s">
        <v>85</v>
      </c>
      <c r="G178" s="126"/>
      <c r="H178" s="114"/>
      <c r="I178" s="114"/>
      <c r="J178" s="114"/>
      <c r="K178" s="114"/>
      <c r="L178" s="114"/>
      <c r="M178" s="114"/>
    </row>
    <row r="179" spans="1:13" s="115" customFormat="1" ht="20.100000000000001" customHeight="1" x14ac:dyDescent="0.2">
      <c r="A179" s="128" t="s">
        <v>147</v>
      </c>
      <c r="E179" s="118" t="s">
        <v>87</v>
      </c>
      <c r="G179" s="126"/>
      <c r="H179" s="114"/>
      <c r="I179" s="114"/>
      <c r="J179" s="114"/>
      <c r="K179" s="114"/>
      <c r="L179" s="114"/>
      <c r="M179" s="114"/>
    </row>
    <row r="180" spans="1:13" s="115" customFormat="1" ht="20.100000000000001" customHeight="1" x14ac:dyDescent="0.2">
      <c r="A180" s="128" t="s">
        <v>149</v>
      </c>
      <c r="E180" s="118" t="s">
        <v>89</v>
      </c>
      <c r="G180" s="126"/>
      <c r="H180" s="114"/>
      <c r="I180" s="114"/>
      <c r="J180" s="114"/>
      <c r="K180" s="114"/>
      <c r="L180" s="114"/>
      <c r="M180" s="114"/>
    </row>
    <row r="181" spans="1:13" s="115" customFormat="1" ht="20.100000000000001" customHeight="1" x14ac:dyDescent="0.2">
      <c r="A181" s="128" t="s">
        <v>151</v>
      </c>
      <c r="E181" s="118" t="s">
        <v>91</v>
      </c>
      <c r="G181" s="126"/>
      <c r="H181" s="114"/>
      <c r="I181" s="114"/>
      <c r="J181" s="114"/>
      <c r="K181" s="114"/>
      <c r="L181" s="114"/>
      <c r="M181" s="114"/>
    </row>
    <row r="182" spans="1:13" s="115" customFormat="1" ht="20.100000000000001" customHeight="1" x14ac:dyDescent="0.2">
      <c r="A182" s="128" t="s">
        <v>153</v>
      </c>
      <c r="E182" s="118" t="s">
        <v>93</v>
      </c>
      <c r="G182" s="126"/>
      <c r="H182" s="114"/>
      <c r="I182" s="114"/>
      <c r="J182" s="114"/>
      <c r="K182" s="114"/>
      <c r="L182" s="114"/>
      <c r="M182" s="114"/>
    </row>
    <row r="183" spans="1:13" s="115" customFormat="1" ht="20.100000000000001" customHeight="1" x14ac:dyDescent="0.2">
      <c r="A183" s="128" t="s">
        <v>155</v>
      </c>
      <c r="E183" s="118" t="s">
        <v>96</v>
      </c>
      <c r="G183" s="126"/>
      <c r="H183" s="114"/>
      <c r="I183" s="114"/>
      <c r="J183" s="114"/>
      <c r="K183" s="114"/>
      <c r="L183" s="114"/>
      <c r="M183" s="114"/>
    </row>
    <row r="184" spans="1:13" s="115" customFormat="1" ht="20.100000000000001" customHeight="1" x14ac:dyDescent="0.2">
      <c r="A184" s="128" t="s">
        <v>157</v>
      </c>
      <c r="E184" s="118" t="s">
        <v>99</v>
      </c>
      <c r="G184" s="126"/>
      <c r="H184" s="114"/>
      <c r="I184" s="114"/>
      <c r="J184" s="114"/>
      <c r="K184" s="114"/>
      <c r="L184" s="114"/>
      <c r="M184" s="114"/>
    </row>
    <row r="185" spans="1:13" s="115" customFormat="1" ht="20.100000000000001" customHeight="1" x14ac:dyDescent="0.2">
      <c r="A185" s="128" t="s">
        <v>159</v>
      </c>
      <c r="E185" s="118" t="s">
        <v>102</v>
      </c>
      <c r="G185" s="126"/>
      <c r="H185" s="114"/>
      <c r="I185" s="114"/>
      <c r="J185" s="114"/>
      <c r="K185" s="114"/>
      <c r="L185" s="114"/>
      <c r="M185" s="114"/>
    </row>
    <row r="186" spans="1:13" s="115" customFormat="1" ht="20.100000000000001" customHeight="1" x14ac:dyDescent="0.2">
      <c r="A186" s="128" t="s">
        <v>161</v>
      </c>
      <c r="E186" s="118" t="s">
        <v>105</v>
      </c>
      <c r="G186" s="126"/>
      <c r="H186" s="114"/>
      <c r="I186" s="114"/>
      <c r="J186" s="114"/>
      <c r="K186" s="114"/>
      <c r="L186" s="114"/>
      <c r="M186" s="114"/>
    </row>
    <row r="187" spans="1:13" s="115" customFormat="1" ht="20.100000000000001" customHeight="1" x14ac:dyDescent="0.2">
      <c r="A187" s="128" t="s">
        <v>163</v>
      </c>
      <c r="B187" s="126"/>
      <c r="E187" s="118" t="s">
        <v>108</v>
      </c>
      <c r="G187" s="126"/>
      <c r="H187" s="114"/>
      <c r="I187" s="114"/>
      <c r="J187" s="114"/>
      <c r="K187" s="114"/>
      <c r="L187" s="114"/>
      <c r="M187" s="114"/>
    </row>
    <row r="188" spans="1:13" s="115" customFormat="1" ht="20.100000000000001" customHeight="1" x14ac:dyDescent="0.2">
      <c r="A188" s="128" t="s">
        <v>164</v>
      </c>
      <c r="B188" s="126"/>
      <c r="E188" s="118" t="s">
        <v>111</v>
      </c>
      <c r="G188" s="126"/>
      <c r="H188" s="114"/>
      <c r="I188" s="114"/>
      <c r="J188" s="114"/>
      <c r="K188" s="114"/>
      <c r="L188" s="114"/>
      <c r="M188" s="114"/>
    </row>
    <row r="189" spans="1:13" s="115" customFormat="1" ht="20.100000000000001" customHeight="1" x14ac:dyDescent="0.2">
      <c r="A189" s="128" t="s">
        <v>165</v>
      </c>
      <c r="B189" s="126"/>
      <c r="E189" s="118" t="s">
        <v>114</v>
      </c>
      <c r="G189" s="126"/>
      <c r="H189" s="114"/>
      <c r="I189" s="114"/>
      <c r="J189" s="114"/>
      <c r="K189" s="114"/>
      <c r="L189" s="114"/>
      <c r="M189" s="114"/>
    </row>
    <row r="190" spans="1:13" s="115" customFormat="1" ht="20.100000000000001" customHeight="1" x14ac:dyDescent="0.2">
      <c r="A190" s="128" t="s">
        <v>167</v>
      </c>
      <c r="B190" s="126"/>
      <c r="E190" s="118" t="s">
        <v>117</v>
      </c>
      <c r="G190" s="126"/>
      <c r="H190" s="114"/>
      <c r="I190" s="114"/>
      <c r="J190" s="114"/>
      <c r="K190" s="114"/>
      <c r="L190" s="114"/>
      <c r="M190" s="114"/>
    </row>
    <row r="191" spans="1:13" s="115" customFormat="1" ht="20.100000000000001" customHeight="1" x14ac:dyDescent="0.2">
      <c r="A191" s="128" t="s">
        <v>169</v>
      </c>
      <c r="B191" s="126"/>
      <c r="E191" s="118" t="s">
        <v>119</v>
      </c>
      <c r="G191" s="126"/>
      <c r="H191" s="114"/>
      <c r="I191" s="114"/>
      <c r="J191" s="114"/>
      <c r="K191" s="114"/>
      <c r="L191" s="114"/>
      <c r="M191" s="114"/>
    </row>
    <row r="192" spans="1:13" s="115" customFormat="1" ht="20.100000000000001" customHeight="1" x14ac:dyDescent="0.2">
      <c r="A192" s="128" t="s">
        <v>171</v>
      </c>
      <c r="B192" s="126"/>
      <c r="E192" s="118" t="s">
        <v>122</v>
      </c>
      <c r="G192" s="126"/>
      <c r="H192" s="114"/>
      <c r="I192" s="114"/>
      <c r="J192" s="114"/>
      <c r="K192" s="114"/>
      <c r="L192" s="114"/>
      <c r="M192" s="114"/>
    </row>
    <row r="193" spans="1:13" s="115" customFormat="1" ht="20.100000000000001" customHeight="1" x14ac:dyDescent="0.2">
      <c r="A193" s="128" t="s">
        <v>173</v>
      </c>
      <c r="B193" s="126"/>
      <c r="E193" s="118" t="s">
        <v>125</v>
      </c>
      <c r="G193" s="126"/>
      <c r="H193" s="114"/>
      <c r="I193" s="114"/>
      <c r="J193" s="114"/>
      <c r="K193" s="114"/>
      <c r="L193" s="114"/>
      <c r="M193" s="114"/>
    </row>
    <row r="194" spans="1:13" s="115" customFormat="1" ht="20.100000000000001" customHeight="1" x14ac:dyDescent="0.2">
      <c r="A194" s="128" t="s">
        <v>175</v>
      </c>
      <c r="B194" s="126"/>
      <c r="E194" s="118" t="s">
        <v>128</v>
      </c>
      <c r="G194" s="126"/>
      <c r="H194" s="114"/>
      <c r="I194" s="114"/>
      <c r="J194" s="114"/>
      <c r="K194" s="114"/>
      <c r="L194" s="114"/>
      <c r="M194" s="114"/>
    </row>
    <row r="195" spans="1:13" s="115" customFormat="1" ht="20.100000000000001" customHeight="1" x14ac:dyDescent="0.2">
      <c r="A195" s="128" t="s">
        <v>177</v>
      </c>
      <c r="B195" s="126"/>
      <c r="E195" s="118" t="s">
        <v>131</v>
      </c>
      <c r="G195" s="126"/>
      <c r="H195" s="114"/>
      <c r="I195" s="114"/>
      <c r="J195" s="114"/>
      <c r="K195" s="114"/>
      <c r="L195" s="114"/>
      <c r="M195" s="114"/>
    </row>
    <row r="196" spans="1:13" s="115" customFormat="1" ht="20.100000000000001" customHeight="1" x14ac:dyDescent="0.2">
      <c r="A196" s="128" t="s">
        <v>179</v>
      </c>
      <c r="B196" s="126"/>
      <c r="E196" s="118" t="s">
        <v>134</v>
      </c>
      <c r="G196" s="126"/>
      <c r="H196" s="114"/>
      <c r="I196" s="114"/>
      <c r="J196" s="114"/>
      <c r="K196" s="114"/>
      <c r="L196" s="114"/>
      <c r="M196" s="114"/>
    </row>
    <row r="197" spans="1:13" s="115" customFormat="1" ht="20.100000000000001" customHeight="1" x14ac:dyDescent="0.2">
      <c r="A197" s="128" t="s">
        <v>181</v>
      </c>
      <c r="E197" s="118" t="s">
        <v>137</v>
      </c>
      <c r="G197" s="126"/>
      <c r="H197" s="114"/>
      <c r="I197" s="114"/>
      <c r="J197" s="114"/>
      <c r="K197" s="114"/>
      <c r="L197" s="114"/>
      <c r="M197" s="114"/>
    </row>
    <row r="198" spans="1:13" s="115" customFormat="1" ht="20.100000000000001" customHeight="1" x14ac:dyDescent="0.2">
      <c r="A198" s="128" t="s">
        <v>183</v>
      </c>
      <c r="E198" s="118" t="s">
        <v>140</v>
      </c>
      <c r="G198" s="126"/>
      <c r="H198" s="114"/>
      <c r="I198" s="114"/>
      <c r="J198" s="114"/>
      <c r="K198" s="114"/>
      <c r="L198" s="114"/>
      <c r="M198" s="114"/>
    </row>
    <row r="199" spans="1:13" s="115" customFormat="1" ht="20.100000000000001" customHeight="1" x14ac:dyDescent="0.2">
      <c r="A199" s="128" t="s">
        <v>186</v>
      </c>
      <c r="E199" s="118" t="s">
        <v>143</v>
      </c>
      <c r="G199" s="126"/>
      <c r="H199" s="114"/>
      <c r="I199" s="114"/>
      <c r="J199" s="114"/>
      <c r="K199" s="114"/>
      <c r="L199" s="114"/>
      <c r="M199" s="114"/>
    </row>
    <row r="200" spans="1:13" s="115" customFormat="1" ht="20.100000000000001" customHeight="1" x14ac:dyDescent="0.2">
      <c r="A200" s="128" t="s">
        <v>188</v>
      </c>
      <c r="E200" s="118" t="s">
        <v>146</v>
      </c>
      <c r="G200" s="126"/>
      <c r="H200" s="114"/>
      <c r="I200" s="114"/>
      <c r="J200" s="114"/>
      <c r="K200" s="114"/>
      <c r="L200" s="114"/>
      <c r="M200" s="114"/>
    </row>
    <row r="201" spans="1:13" s="115" customFormat="1" ht="20.100000000000001" customHeight="1" x14ac:dyDescent="0.2">
      <c r="A201" s="128" t="s">
        <v>190</v>
      </c>
      <c r="E201" s="118" t="s">
        <v>148</v>
      </c>
      <c r="G201" s="126"/>
      <c r="H201" s="114"/>
      <c r="I201" s="114"/>
      <c r="J201" s="114"/>
      <c r="K201" s="114"/>
      <c r="L201" s="114"/>
      <c r="M201" s="114"/>
    </row>
    <row r="202" spans="1:13" s="115" customFormat="1" ht="20.100000000000001" customHeight="1" x14ac:dyDescent="0.2">
      <c r="A202" s="128" t="s">
        <v>192</v>
      </c>
      <c r="E202" s="118" t="s">
        <v>150</v>
      </c>
      <c r="G202" s="126"/>
      <c r="H202" s="114"/>
      <c r="I202" s="114"/>
      <c r="J202" s="114"/>
      <c r="K202" s="114"/>
      <c r="L202" s="114"/>
      <c r="M202" s="114"/>
    </row>
    <row r="203" spans="1:13" s="115" customFormat="1" ht="20.100000000000001" customHeight="1" x14ac:dyDescent="0.2">
      <c r="A203" s="128" t="s">
        <v>194</v>
      </c>
      <c r="E203" s="118" t="s">
        <v>152</v>
      </c>
      <c r="G203" s="126"/>
      <c r="H203" s="114"/>
      <c r="I203" s="114"/>
      <c r="J203" s="114"/>
      <c r="K203" s="114"/>
      <c r="L203" s="114"/>
      <c r="M203" s="114"/>
    </row>
    <row r="204" spans="1:13" s="115" customFormat="1" ht="20.100000000000001" customHeight="1" x14ac:dyDescent="0.2">
      <c r="A204" s="128" t="s">
        <v>196</v>
      </c>
      <c r="E204" s="118" t="s">
        <v>154</v>
      </c>
      <c r="H204" s="114"/>
      <c r="I204" s="114"/>
      <c r="J204" s="114"/>
      <c r="K204" s="114"/>
      <c r="L204" s="114"/>
      <c r="M204" s="114"/>
    </row>
    <row r="205" spans="1:13" s="115" customFormat="1" ht="20.100000000000001" customHeight="1" x14ac:dyDescent="0.2">
      <c r="A205" s="128" t="s">
        <v>198</v>
      </c>
      <c r="E205" s="118" t="s">
        <v>156</v>
      </c>
      <c r="G205" s="115" t="s">
        <v>0</v>
      </c>
      <c r="H205" s="114"/>
      <c r="I205" s="114"/>
      <c r="J205" s="114"/>
      <c r="K205" s="114"/>
      <c r="L205" s="114"/>
      <c r="M205" s="114"/>
    </row>
    <row r="206" spans="1:13" s="115" customFormat="1" ht="20.100000000000001" customHeight="1" x14ac:dyDescent="0.2">
      <c r="A206" s="128" t="s">
        <v>200</v>
      </c>
      <c r="E206" s="118" t="s">
        <v>158</v>
      </c>
      <c r="G206" s="115" t="s">
        <v>288</v>
      </c>
      <c r="H206" s="114"/>
      <c r="I206" s="114"/>
      <c r="J206" s="114"/>
      <c r="K206" s="114"/>
      <c r="L206" s="114"/>
      <c r="M206" s="114"/>
    </row>
    <row r="207" spans="1:13" s="115" customFormat="1" ht="20.100000000000001" customHeight="1" x14ac:dyDescent="0.2">
      <c r="A207" s="128" t="s">
        <v>202</v>
      </c>
      <c r="E207" s="118" t="s">
        <v>160</v>
      </c>
      <c r="G207" s="115" t="s">
        <v>289</v>
      </c>
      <c r="H207" s="114"/>
      <c r="I207" s="114"/>
      <c r="J207" s="114"/>
      <c r="K207" s="114"/>
      <c r="L207" s="114"/>
      <c r="M207" s="114"/>
    </row>
    <row r="208" spans="1:13" s="115" customFormat="1" ht="20.100000000000001" customHeight="1" x14ac:dyDescent="0.2">
      <c r="A208" s="128" t="s">
        <v>205</v>
      </c>
      <c r="E208" s="118" t="s">
        <v>162</v>
      </c>
      <c r="G208" s="115" t="s">
        <v>204</v>
      </c>
      <c r="H208" s="114"/>
      <c r="I208" s="114"/>
      <c r="J208" s="114"/>
      <c r="K208" s="114"/>
      <c r="L208" s="114"/>
      <c r="M208" s="114"/>
    </row>
    <row r="209" spans="1:13" s="115" customFormat="1" ht="20.100000000000001" customHeight="1" x14ac:dyDescent="0.2">
      <c r="A209" s="128" t="s">
        <v>207</v>
      </c>
      <c r="E209" s="118" t="s">
        <v>323</v>
      </c>
      <c r="G209" s="115" t="s">
        <v>290</v>
      </c>
      <c r="H209" s="114"/>
      <c r="I209" s="114"/>
      <c r="J209" s="114"/>
      <c r="K209" s="114"/>
      <c r="L209" s="114"/>
      <c r="M209" s="114"/>
    </row>
    <row r="210" spans="1:13" s="115" customFormat="1" ht="20.100000000000001" customHeight="1" x14ac:dyDescent="0.2">
      <c r="A210" s="128" t="s">
        <v>210</v>
      </c>
      <c r="E210" s="118" t="s">
        <v>324</v>
      </c>
      <c r="G210" s="115" t="s">
        <v>209</v>
      </c>
      <c r="H210" s="114"/>
      <c r="I210" s="114"/>
      <c r="J210" s="114"/>
      <c r="K210" s="114"/>
      <c r="L210" s="114"/>
      <c r="M210" s="114"/>
    </row>
    <row r="211" spans="1:13" s="115" customFormat="1" ht="20.100000000000001" customHeight="1" x14ac:dyDescent="0.2">
      <c r="A211" s="128" t="s">
        <v>212</v>
      </c>
      <c r="E211" s="118" t="s">
        <v>166</v>
      </c>
      <c r="G211" s="115" t="s">
        <v>291</v>
      </c>
      <c r="H211" s="114"/>
      <c r="I211" s="114"/>
      <c r="J211" s="114"/>
      <c r="K211" s="114"/>
      <c r="L211" s="114"/>
      <c r="M211" s="114"/>
    </row>
    <row r="212" spans="1:13" s="115" customFormat="1" ht="20.100000000000001" customHeight="1" x14ac:dyDescent="0.2">
      <c r="A212" s="128" t="s">
        <v>214</v>
      </c>
      <c r="E212" s="118" t="s">
        <v>168</v>
      </c>
      <c r="G212" s="115" t="s">
        <v>292</v>
      </c>
      <c r="H212" s="114"/>
      <c r="I212" s="114"/>
      <c r="J212" s="114"/>
      <c r="K212" s="114"/>
      <c r="L212" s="114"/>
      <c r="M212" s="114"/>
    </row>
    <row r="213" spans="1:13" s="115" customFormat="1" ht="20.100000000000001" customHeight="1" x14ac:dyDescent="0.2">
      <c r="A213" s="128" t="s">
        <v>216</v>
      </c>
      <c r="E213" s="118" t="s">
        <v>170</v>
      </c>
      <c r="G213" s="115" t="s">
        <v>293</v>
      </c>
      <c r="H213" s="114"/>
      <c r="I213" s="114"/>
      <c r="J213" s="114"/>
      <c r="K213" s="114"/>
      <c r="L213" s="114"/>
      <c r="M213" s="114"/>
    </row>
    <row r="214" spans="1:13" s="115" customFormat="1" ht="20.100000000000001" customHeight="1" x14ac:dyDescent="0.2">
      <c r="A214" s="128" t="s">
        <v>217</v>
      </c>
      <c r="E214" s="118" t="s">
        <v>172</v>
      </c>
      <c r="G214" s="115" t="s">
        <v>294</v>
      </c>
      <c r="H214" s="114"/>
      <c r="I214" s="114"/>
      <c r="J214" s="114"/>
      <c r="K214" s="114"/>
      <c r="L214" s="114"/>
      <c r="M214" s="114"/>
    </row>
    <row r="215" spans="1:13" s="115" customFormat="1" ht="20.100000000000001" customHeight="1" x14ac:dyDescent="0.2">
      <c r="A215" s="128" t="s">
        <v>219</v>
      </c>
      <c r="E215" s="118" t="s">
        <v>174</v>
      </c>
      <c r="H215" s="114"/>
      <c r="I215" s="114"/>
      <c r="J215" s="114"/>
      <c r="K215" s="114"/>
      <c r="L215" s="114"/>
      <c r="M215" s="114"/>
    </row>
    <row r="216" spans="1:13" s="115" customFormat="1" ht="20.100000000000001" customHeight="1" x14ac:dyDescent="0.2">
      <c r="A216" s="128" t="s">
        <v>221</v>
      </c>
      <c r="E216" s="118" t="s">
        <v>176</v>
      </c>
      <c r="H216" s="114"/>
      <c r="I216" s="114"/>
      <c r="J216" s="114"/>
      <c r="K216" s="114"/>
      <c r="L216" s="114"/>
      <c r="M216" s="114"/>
    </row>
    <row r="217" spans="1:13" s="115" customFormat="1" ht="20.100000000000001" customHeight="1" x14ac:dyDescent="0.2">
      <c r="A217" s="128" t="s">
        <v>223</v>
      </c>
      <c r="E217" s="118" t="s">
        <v>178</v>
      </c>
      <c r="H217" s="114"/>
      <c r="I217" s="114"/>
      <c r="J217" s="114"/>
      <c r="K217" s="114"/>
      <c r="L217" s="114"/>
      <c r="M217" s="114"/>
    </row>
    <row r="218" spans="1:13" s="115" customFormat="1" ht="20.100000000000001" customHeight="1" x14ac:dyDescent="0.2">
      <c r="A218" s="128" t="s">
        <v>225</v>
      </c>
      <c r="E218" s="118" t="s">
        <v>180</v>
      </c>
      <c r="H218" s="114"/>
      <c r="I218" s="114"/>
      <c r="J218" s="114"/>
      <c r="K218" s="114"/>
      <c r="L218" s="114"/>
      <c r="M218" s="114"/>
    </row>
    <row r="219" spans="1:13" s="115" customFormat="1" ht="20.100000000000001" customHeight="1" x14ac:dyDescent="0.2">
      <c r="A219" s="128" t="s">
        <v>227</v>
      </c>
      <c r="E219" s="118" t="s">
        <v>182</v>
      </c>
      <c r="H219" s="114"/>
      <c r="I219" s="114"/>
      <c r="J219" s="114"/>
      <c r="K219" s="114"/>
      <c r="L219" s="114"/>
      <c r="M219" s="114"/>
    </row>
    <row r="220" spans="1:13" s="115" customFormat="1" ht="20.100000000000001" customHeight="1" x14ac:dyDescent="0.2">
      <c r="A220" s="128" t="s">
        <v>229</v>
      </c>
      <c r="H220" s="114"/>
      <c r="I220" s="114"/>
      <c r="J220" s="114"/>
      <c r="K220" s="114"/>
      <c r="L220" s="114"/>
      <c r="M220" s="114"/>
    </row>
    <row r="221" spans="1:13" s="115" customFormat="1" ht="20.100000000000001" customHeight="1" x14ac:dyDescent="0.2">
      <c r="A221" s="128" t="s">
        <v>231</v>
      </c>
      <c r="E221" s="118" t="s">
        <v>185</v>
      </c>
      <c r="H221" s="114"/>
      <c r="I221" s="114"/>
      <c r="J221" s="114"/>
      <c r="K221" s="114"/>
      <c r="L221" s="114"/>
      <c r="M221" s="114"/>
    </row>
    <row r="222" spans="1:13" s="115" customFormat="1" ht="20.100000000000001" customHeight="1" x14ac:dyDescent="0.2">
      <c r="A222" s="128" t="s">
        <v>232</v>
      </c>
      <c r="E222" s="118" t="s">
        <v>187</v>
      </c>
      <c r="H222" s="114"/>
      <c r="I222" s="114"/>
      <c r="J222" s="114"/>
      <c r="K222" s="114"/>
      <c r="L222" s="114"/>
      <c r="M222" s="114"/>
    </row>
    <row r="223" spans="1:13" s="115" customFormat="1" ht="20.100000000000001" customHeight="1" x14ac:dyDescent="0.2">
      <c r="A223" s="128" t="s">
        <v>233</v>
      </c>
      <c r="E223" s="118" t="s">
        <v>189</v>
      </c>
      <c r="H223" s="114"/>
      <c r="I223" s="114"/>
      <c r="J223" s="114"/>
      <c r="K223" s="114"/>
      <c r="L223" s="114"/>
      <c r="M223" s="114"/>
    </row>
    <row r="224" spans="1:13" s="115" customFormat="1" ht="20.100000000000001" customHeight="1" x14ac:dyDescent="0.2">
      <c r="A224" s="128" t="s">
        <v>234</v>
      </c>
      <c r="E224" s="118" t="s">
        <v>191</v>
      </c>
      <c r="H224" s="114"/>
      <c r="I224" s="114"/>
      <c r="J224" s="114"/>
      <c r="K224" s="114"/>
      <c r="L224" s="114"/>
      <c r="M224" s="114"/>
    </row>
    <row r="225" spans="1:13" s="115" customFormat="1" ht="20.100000000000001" customHeight="1" x14ac:dyDescent="0.2">
      <c r="A225" s="128" t="s">
        <v>235</v>
      </c>
      <c r="E225" s="118" t="s">
        <v>193</v>
      </c>
      <c r="H225" s="114"/>
      <c r="I225" s="114"/>
      <c r="J225" s="114"/>
      <c r="K225" s="114"/>
      <c r="L225" s="114"/>
      <c r="M225" s="114"/>
    </row>
    <row r="226" spans="1:13" s="115" customFormat="1" ht="20.100000000000001" customHeight="1" x14ac:dyDescent="0.2">
      <c r="A226" s="128" t="s">
        <v>236</v>
      </c>
      <c r="E226" s="118" t="s">
        <v>195</v>
      </c>
      <c r="H226" s="114"/>
      <c r="I226" s="114"/>
      <c r="J226" s="114"/>
      <c r="K226" s="114"/>
      <c r="L226" s="114"/>
      <c r="M226" s="114"/>
    </row>
    <row r="227" spans="1:13" s="115" customFormat="1" ht="20.100000000000001" customHeight="1" x14ac:dyDescent="0.2">
      <c r="A227" s="128" t="s">
        <v>237</v>
      </c>
      <c r="E227" s="118" t="s">
        <v>197</v>
      </c>
      <c r="H227" s="114"/>
      <c r="I227" s="114"/>
      <c r="J227" s="114"/>
      <c r="K227" s="114"/>
      <c r="L227" s="114"/>
      <c r="M227" s="114"/>
    </row>
    <row r="228" spans="1:13" s="115" customFormat="1" ht="20.100000000000001" customHeight="1" x14ac:dyDescent="0.2">
      <c r="A228" s="128" t="s">
        <v>238</v>
      </c>
      <c r="E228" s="118" t="s">
        <v>199</v>
      </c>
      <c r="H228" s="114"/>
      <c r="I228" s="114"/>
      <c r="J228" s="114"/>
      <c r="K228" s="114"/>
      <c r="L228" s="114"/>
      <c r="M228" s="114"/>
    </row>
    <row r="229" spans="1:13" s="115" customFormat="1" ht="20.100000000000001" customHeight="1" x14ac:dyDescent="0.2">
      <c r="A229" s="128" t="s">
        <v>239</v>
      </c>
      <c r="E229" s="118" t="s">
        <v>201</v>
      </c>
      <c r="H229" s="114"/>
      <c r="I229" s="114"/>
      <c r="J229" s="114"/>
      <c r="K229" s="114"/>
      <c r="L229" s="114"/>
      <c r="M229" s="114"/>
    </row>
    <row r="230" spans="1:13" s="115" customFormat="1" ht="20.100000000000001" customHeight="1" x14ac:dyDescent="0.2">
      <c r="A230" s="128" t="s">
        <v>240</v>
      </c>
      <c r="E230" s="118" t="s">
        <v>203</v>
      </c>
      <c r="H230" s="114"/>
      <c r="I230" s="114"/>
      <c r="J230" s="114"/>
      <c r="K230" s="114"/>
      <c r="L230" s="114"/>
      <c r="M230" s="114"/>
    </row>
    <row r="231" spans="1:13" s="115" customFormat="1" ht="20.100000000000001" customHeight="1" x14ac:dyDescent="0.2">
      <c r="A231" s="128" t="s">
        <v>241</v>
      </c>
      <c r="E231" s="118" t="s">
        <v>206</v>
      </c>
      <c r="H231" s="114"/>
      <c r="I231" s="114"/>
      <c r="J231" s="114"/>
      <c r="K231" s="114"/>
      <c r="L231" s="114"/>
      <c r="M231" s="114"/>
    </row>
    <row r="232" spans="1:13" s="115" customFormat="1" ht="20.100000000000001" customHeight="1" x14ac:dyDescent="0.2">
      <c r="A232" s="128" t="s">
        <v>242</v>
      </c>
      <c r="E232" s="118" t="s">
        <v>208</v>
      </c>
      <c r="H232" s="114"/>
      <c r="I232" s="114"/>
      <c r="J232" s="114"/>
      <c r="K232" s="114"/>
      <c r="L232" s="114"/>
      <c r="M232" s="114"/>
    </row>
    <row r="233" spans="1:13" s="115" customFormat="1" ht="20.100000000000001" customHeight="1" x14ac:dyDescent="0.2">
      <c r="A233" s="128" t="s">
        <v>243</v>
      </c>
      <c r="E233" s="118" t="s">
        <v>211</v>
      </c>
      <c r="G233" s="126"/>
      <c r="H233" s="114"/>
      <c r="I233" s="114"/>
      <c r="J233" s="114"/>
      <c r="K233" s="114"/>
      <c r="L233" s="114"/>
      <c r="M233" s="114"/>
    </row>
    <row r="234" spans="1:13" s="115" customFormat="1" ht="20.100000000000001" customHeight="1" x14ac:dyDescent="0.2">
      <c r="A234" s="128" t="s">
        <v>244</v>
      </c>
      <c r="E234" s="118" t="s">
        <v>213</v>
      </c>
      <c r="G234" s="126"/>
      <c r="H234" s="114"/>
      <c r="I234" s="114"/>
      <c r="J234" s="114"/>
      <c r="K234" s="114"/>
      <c r="L234" s="114"/>
      <c r="M234" s="114"/>
    </row>
    <row r="235" spans="1:13" s="115" customFormat="1" ht="20.100000000000001" customHeight="1" x14ac:dyDescent="0.2">
      <c r="A235" s="128" t="s">
        <v>245</v>
      </c>
      <c r="E235" s="118" t="s">
        <v>215</v>
      </c>
      <c r="G235" s="126"/>
      <c r="H235" s="114"/>
      <c r="I235" s="114"/>
      <c r="J235" s="114"/>
      <c r="K235" s="114"/>
      <c r="L235" s="114"/>
      <c r="M235" s="114"/>
    </row>
    <row r="236" spans="1:13" s="115" customFormat="1" ht="20.100000000000001" customHeight="1" x14ac:dyDescent="0.2">
      <c r="A236" s="128" t="s">
        <v>246</v>
      </c>
      <c r="E236" s="118" t="s">
        <v>215</v>
      </c>
      <c r="G236" s="126"/>
      <c r="H236" s="114"/>
      <c r="I236" s="114"/>
      <c r="J236" s="114"/>
      <c r="K236" s="114"/>
      <c r="L236" s="114"/>
      <c r="M236" s="114"/>
    </row>
    <row r="237" spans="1:13" s="115" customFormat="1" ht="20.100000000000001" customHeight="1" x14ac:dyDescent="0.2">
      <c r="A237" s="128" t="s">
        <v>247</v>
      </c>
      <c r="E237" s="118" t="s">
        <v>218</v>
      </c>
      <c r="G237" s="126"/>
      <c r="H237" s="114"/>
      <c r="I237" s="114"/>
      <c r="J237" s="114"/>
      <c r="K237" s="114"/>
      <c r="L237" s="114"/>
      <c r="M237" s="114"/>
    </row>
    <row r="238" spans="1:13" s="115" customFormat="1" ht="20.100000000000001" customHeight="1" x14ac:dyDescent="0.2">
      <c r="A238" s="128" t="s">
        <v>248</v>
      </c>
      <c r="E238" s="118" t="s">
        <v>220</v>
      </c>
      <c r="G238" s="126"/>
      <c r="H238" s="114"/>
      <c r="I238" s="114"/>
      <c r="J238" s="114"/>
      <c r="K238" s="114"/>
      <c r="L238" s="114"/>
      <c r="M238" s="114"/>
    </row>
    <row r="239" spans="1:13" s="115" customFormat="1" ht="20.100000000000001" customHeight="1" x14ac:dyDescent="0.2">
      <c r="A239" s="128" t="s">
        <v>249</v>
      </c>
      <c r="E239" s="118" t="s">
        <v>222</v>
      </c>
      <c r="G239" s="126"/>
      <c r="H239" s="114"/>
      <c r="I239" s="114"/>
      <c r="J239" s="114"/>
      <c r="K239" s="114"/>
      <c r="L239" s="114"/>
      <c r="M239" s="114"/>
    </row>
    <row r="240" spans="1:13" s="115" customFormat="1" ht="20.100000000000001" customHeight="1" x14ac:dyDescent="0.2">
      <c r="A240" s="128" t="s">
        <v>250</v>
      </c>
      <c r="E240" s="118" t="s">
        <v>224</v>
      </c>
      <c r="G240" s="126"/>
      <c r="H240" s="114"/>
      <c r="I240" s="114"/>
      <c r="J240" s="114"/>
      <c r="K240" s="114"/>
      <c r="L240" s="114"/>
      <c r="M240" s="114"/>
    </row>
    <row r="241" spans="1:13" s="115" customFormat="1" ht="20.100000000000001" customHeight="1" x14ac:dyDescent="0.2">
      <c r="A241" s="128" t="s">
        <v>251</v>
      </c>
      <c r="E241" s="118" t="s">
        <v>226</v>
      </c>
      <c r="G241" s="126"/>
      <c r="H241" s="114"/>
      <c r="I241" s="114"/>
      <c r="J241" s="114"/>
      <c r="K241" s="114"/>
      <c r="L241" s="114"/>
      <c r="M241" s="114"/>
    </row>
    <row r="242" spans="1:13" s="115" customFormat="1" ht="20.100000000000001" customHeight="1" x14ac:dyDescent="0.2">
      <c r="A242" s="128" t="s">
        <v>252</v>
      </c>
      <c r="E242" s="118" t="s">
        <v>228</v>
      </c>
      <c r="G242" s="126"/>
      <c r="H242" s="114"/>
      <c r="I242" s="114"/>
      <c r="J242" s="114"/>
      <c r="K242" s="114"/>
      <c r="L242" s="114"/>
      <c r="M242" s="114"/>
    </row>
    <row r="243" spans="1:13" s="115" customFormat="1" ht="20.100000000000001" customHeight="1" x14ac:dyDescent="0.2">
      <c r="A243" s="128" t="s">
        <v>253</v>
      </c>
      <c r="E243" s="118" t="s">
        <v>230</v>
      </c>
      <c r="G243" s="126"/>
      <c r="H243" s="114"/>
      <c r="I243" s="114"/>
      <c r="J243" s="114"/>
      <c r="K243" s="114"/>
      <c r="L243" s="114"/>
      <c r="M243" s="114"/>
    </row>
    <row r="244" spans="1:13" s="115" customFormat="1" ht="20.100000000000001" customHeight="1" x14ac:dyDescent="0.2">
      <c r="A244" s="128" t="s">
        <v>254</v>
      </c>
      <c r="G244" s="126"/>
      <c r="H244" s="114"/>
      <c r="I244" s="114"/>
      <c r="J244" s="114"/>
      <c r="K244" s="114"/>
      <c r="L244" s="114"/>
      <c r="M244" s="114"/>
    </row>
    <row r="245" spans="1:13" s="115" customFormat="1" ht="20.100000000000001" customHeight="1" x14ac:dyDescent="0.2">
      <c r="A245" s="128" t="s">
        <v>255</v>
      </c>
      <c r="G245" s="126"/>
      <c r="H245" s="114"/>
      <c r="I245" s="114"/>
      <c r="J245" s="114"/>
      <c r="K245" s="114"/>
      <c r="L245" s="114"/>
      <c r="M245" s="114"/>
    </row>
    <row r="246" spans="1:13" s="115" customFormat="1" ht="20.100000000000001" customHeight="1" x14ac:dyDescent="0.2">
      <c r="A246" s="128" t="s">
        <v>256</v>
      </c>
      <c r="G246" s="126"/>
      <c r="H246" s="114"/>
      <c r="I246" s="114"/>
      <c r="J246" s="114"/>
      <c r="K246" s="114"/>
      <c r="L246" s="114"/>
      <c r="M246" s="114"/>
    </row>
    <row r="247" spans="1:13" s="115" customFormat="1" ht="20.100000000000001" customHeight="1" x14ac:dyDescent="0.2">
      <c r="A247" s="128" t="s">
        <v>257</v>
      </c>
      <c r="G247" s="126"/>
      <c r="H247" s="114"/>
      <c r="I247" s="114"/>
      <c r="J247" s="114"/>
      <c r="K247" s="114"/>
      <c r="L247" s="114"/>
      <c r="M247" s="114"/>
    </row>
    <row r="248" spans="1:13" s="115" customFormat="1" x14ac:dyDescent="0.2">
      <c r="A248" s="128" t="s">
        <v>258</v>
      </c>
      <c r="G248" s="126"/>
      <c r="H248" s="114"/>
      <c r="I248" s="114"/>
      <c r="J248" s="114"/>
      <c r="K248" s="114"/>
      <c r="L248" s="114"/>
      <c r="M248" s="114"/>
    </row>
    <row r="249" spans="1:13" s="115" customFormat="1" x14ac:dyDescent="0.2">
      <c r="A249" s="128" t="s">
        <v>259</v>
      </c>
      <c r="G249" s="126"/>
      <c r="H249" s="114"/>
      <c r="I249" s="114"/>
      <c r="J249" s="114"/>
      <c r="K249" s="114"/>
      <c r="L249" s="114"/>
      <c r="M249" s="114"/>
    </row>
    <row r="250" spans="1:13" s="115" customFormat="1" x14ac:dyDescent="0.2">
      <c r="A250" s="128" t="s">
        <v>260</v>
      </c>
      <c r="G250" s="126"/>
      <c r="H250" s="114"/>
      <c r="I250" s="114"/>
      <c r="J250" s="114"/>
      <c r="K250" s="114"/>
      <c r="L250" s="114"/>
      <c r="M250" s="114"/>
    </row>
    <row r="251" spans="1:13" s="115" customFormat="1" x14ac:dyDescent="0.2">
      <c r="A251" s="128" t="s">
        <v>261</v>
      </c>
      <c r="G251" s="126"/>
      <c r="H251" s="114"/>
      <c r="I251" s="114"/>
      <c r="J251" s="114"/>
      <c r="K251" s="114"/>
      <c r="L251" s="114"/>
      <c r="M251" s="114"/>
    </row>
    <row r="252" spans="1:13" s="115" customFormat="1" x14ac:dyDescent="0.2">
      <c r="A252" s="128" t="s">
        <v>262</v>
      </c>
      <c r="G252" s="126"/>
      <c r="H252" s="114"/>
      <c r="I252" s="114"/>
      <c r="J252" s="114"/>
      <c r="K252" s="114"/>
      <c r="L252" s="114"/>
      <c r="M252" s="114"/>
    </row>
    <row r="253" spans="1:13" s="115" customFormat="1" x14ac:dyDescent="0.2">
      <c r="A253" s="128" t="s">
        <v>263</v>
      </c>
      <c r="G253" s="126"/>
      <c r="H253" s="114"/>
      <c r="I253" s="114"/>
      <c r="J253" s="114"/>
      <c r="K253" s="114"/>
      <c r="L253" s="114"/>
      <c r="M253" s="114"/>
    </row>
    <row r="254" spans="1:13" s="115" customFormat="1" x14ac:dyDescent="0.2">
      <c r="A254" s="128" t="s">
        <v>264</v>
      </c>
      <c r="G254" s="126"/>
      <c r="H254" s="114"/>
      <c r="I254" s="114"/>
      <c r="J254" s="114"/>
      <c r="K254" s="114"/>
      <c r="L254" s="114"/>
      <c r="M254" s="114"/>
    </row>
    <row r="255" spans="1:13" s="115" customFormat="1" x14ac:dyDescent="0.2">
      <c r="A255" s="128" t="s">
        <v>265</v>
      </c>
      <c r="G255" s="126"/>
      <c r="H255" s="114"/>
      <c r="I255" s="114"/>
      <c r="J255" s="114"/>
      <c r="K255" s="114"/>
      <c r="L255" s="114"/>
      <c r="M255" s="114"/>
    </row>
    <row r="256" spans="1:13" s="115" customFormat="1" x14ac:dyDescent="0.2">
      <c r="A256" s="128" t="s">
        <v>266</v>
      </c>
      <c r="G256" s="126"/>
      <c r="H256" s="114"/>
      <c r="I256" s="114"/>
      <c r="J256" s="114"/>
      <c r="K256" s="114"/>
      <c r="L256" s="114"/>
      <c r="M256" s="114"/>
    </row>
    <row r="257" spans="1:13" s="115" customFormat="1" x14ac:dyDescent="0.2">
      <c r="A257" s="128" t="s">
        <v>267</v>
      </c>
      <c r="G257" s="126"/>
      <c r="H257" s="114"/>
      <c r="I257" s="114"/>
      <c r="J257" s="114"/>
      <c r="K257" s="114"/>
      <c r="L257" s="114"/>
      <c r="M257" s="114"/>
    </row>
    <row r="258" spans="1:13" s="115" customFormat="1" x14ac:dyDescent="0.2">
      <c r="A258" s="128" t="s">
        <v>268</v>
      </c>
      <c r="G258" s="126"/>
      <c r="H258" s="114"/>
      <c r="I258" s="114"/>
      <c r="J258" s="114"/>
      <c r="K258" s="114"/>
      <c r="L258" s="114"/>
      <c r="M258" s="114"/>
    </row>
    <row r="259" spans="1:13" s="115" customFormat="1" x14ac:dyDescent="0.2">
      <c r="A259" s="128" t="s">
        <v>269</v>
      </c>
      <c r="G259" s="126"/>
      <c r="H259" s="114"/>
      <c r="I259" s="114"/>
      <c r="J259" s="114"/>
      <c r="K259" s="114"/>
      <c r="L259" s="114"/>
      <c r="M259" s="114"/>
    </row>
    <row r="260" spans="1:13" s="115" customFormat="1" x14ac:dyDescent="0.2">
      <c r="A260" s="128" t="s">
        <v>270</v>
      </c>
      <c r="G260" s="126"/>
      <c r="H260" s="114"/>
      <c r="I260" s="114"/>
      <c r="J260" s="114"/>
      <c r="K260" s="114"/>
      <c r="L260" s="114"/>
      <c r="M260" s="114"/>
    </row>
    <row r="261" spans="1:13" s="115" customFormat="1" x14ac:dyDescent="0.2">
      <c r="A261" s="128" t="s">
        <v>271</v>
      </c>
      <c r="G261" s="126"/>
      <c r="H261" s="114"/>
      <c r="I261" s="114"/>
      <c r="J261" s="114"/>
      <c r="K261" s="114"/>
      <c r="L261" s="114"/>
      <c r="M261" s="114"/>
    </row>
    <row r="262" spans="1:13" s="115" customFormat="1" x14ac:dyDescent="0.2">
      <c r="A262" s="128" t="s">
        <v>272</v>
      </c>
      <c r="G262" s="126"/>
      <c r="H262" s="114"/>
      <c r="I262" s="114"/>
      <c r="J262" s="114"/>
      <c r="K262" s="114"/>
      <c r="L262" s="114"/>
      <c r="M262" s="114"/>
    </row>
    <row r="263" spans="1:13" s="115" customFormat="1" x14ac:dyDescent="0.2">
      <c r="A263" s="128" t="s">
        <v>273</v>
      </c>
      <c r="G263" s="126"/>
      <c r="H263" s="114"/>
      <c r="I263" s="114"/>
      <c r="J263" s="114"/>
      <c r="K263" s="114"/>
      <c r="L263" s="114"/>
      <c r="M263" s="114"/>
    </row>
    <row r="264" spans="1:13" s="115" customFormat="1" x14ac:dyDescent="0.2">
      <c r="A264" s="128" t="s">
        <v>274</v>
      </c>
      <c r="G264" s="126"/>
      <c r="H264" s="114"/>
      <c r="I264" s="114"/>
      <c r="J264" s="114"/>
      <c r="K264" s="114"/>
      <c r="L264" s="114"/>
      <c r="M264" s="114"/>
    </row>
    <row r="265" spans="1:13" s="115" customFormat="1" x14ac:dyDescent="0.2">
      <c r="A265" s="128" t="s">
        <v>275</v>
      </c>
      <c r="G265" s="126"/>
      <c r="H265" s="114"/>
      <c r="I265" s="114"/>
      <c r="J265" s="114"/>
      <c r="K265" s="114"/>
      <c r="L265" s="114"/>
      <c r="M265" s="114"/>
    </row>
    <row r="266" spans="1:13" s="115" customFormat="1" x14ac:dyDescent="0.2">
      <c r="A266" s="128" t="s">
        <v>276</v>
      </c>
      <c r="G266" s="126"/>
      <c r="H266" s="114"/>
      <c r="I266" s="114"/>
      <c r="J266" s="114"/>
      <c r="K266" s="114"/>
      <c r="L266" s="114"/>
      <c r="M266" s="114"/>
    </row>
    <row r="267" spans="1:13" s="115" customFormat="1" x14ac:dyDescent="0.2">
      <c r="A267" s="128" t="s">
        <v>277</v>
      </c>
      <c r="G267" s="126"/>
      <c r="H267" s="114"/>
      <c r="I267" s="114"/>
      <c r="J267" s="114"/>
      <c r="K267" s="114"/>
      <c r="L267" s="114"/>
      <c r="M267" s="114"/>
    </row>
    <row r="268" spans="1:13" s="115" customFormat="1" x14ac:dyDescent="0.2">
      <c r="A268" s="128" t="s">
        <v>278</v>
      </c>
      <c r="G268" s="126"/>
      <c r="H268" s="114"/>
      <c r="I268" s="114"/>
      <c r="J268" s="114"/>
      <c r="K268" s="114"/>
      <c r="L268" s="114"/>
      <c r="M268" s="114"/>
    </row>
    <row r="269" spans="1:13" s="115" customFormat="1" x14ac:dyDescent="0.2">
      <c r="A269" s="128" t="s">
        <v>279</v>
      </c>
      <c r="G269" s="126"/>
      <c r="H269" s="114"/>
      <c r="I269" s="114"/>
      <c r="J269" s="114"/>
      <c r="K269" s="114"/>
      <c r="L269" s="114"/>
      <c r="M269" s="114"/>
    </row>
    <row r="270" spans="1:13" s="115" customFormat="1" x14ac:dyDescent="0.2">
      <c r="A270" s="128" t="s">
        <v>280</v>
      </c>
      <c r="G270" s="126"/>
      <c r="H270" s="114"/>
      <c r="I270" s="114"/>
      <c r="J270" s="114"/>
      <c r="K270" s="114"/>
      <c r="L270" s="114"/>
      <c r="M270" s="114"/>
    </row>
    <row r="271" spans="1:13" s="115" customFormat="1" x14ac:dyDescent="0.2">
      <c r="A271" s="117"/>
      <c r="G271" s="126"/>
      <c r="H271" s="114"/>
      <c r="I271" s="114"/>
      <c r="J271" s="114"/>
      <c r="K271" s="114"/>
      <c r="L271" s="114"/>
      <c r="M271" s="114"/>
    </row>
    <row r="272" spans="1:13" s="115" customFormat="1" x14ac:dyDescent="0.25">
      <c r="A272" s="129"/>
      <c r="G272" s="126"/>
      <c r="H272" s="114"/>
      <c r="I272" s="114"/>
      <c r="J272" s="114"/>
      <c r="K272" s="114"/>
      <c r="L272" s="114"/>
      <c r="M272" s="114"/>
    </row>
    <row r="273" spans="1:13" s="115" customFormat="1" x14ac:dyDescent="0.25">
      <c r="A273" s="129"/>
      <c r="G273" s="126"/>
      <c r="H273" s="114"/>
      <c r="I273" s="114"/>
      <c r="J273" s="114"/>
      <c r="K273" s="114"/>
      <c r="L273" s="114"/>
      <c r="M273" s="114"/>
    </row>
    <row r="274" spans="1:13" s="11" customFormat="1" x14ac:dyDescent="0.25">
      <c r="A274" s="130"/>
      <c r="G274" s="131"/>
      <c r="H274" s="111"/>
      <c r="I274" s="111"/>
      <c r="J274" s="111"/>
      <c r="K274" s="111"/>
      <c r="L274" s="111"/>
      <c r="M274" s="111"/>
    </row>
    <row r="275" spans="1:13" s="11" customFormat="1" x14ac:dyDescent="0.25">
      <c r="A275" s="130"/>
      <c r="G275" s="131"/>
      <c r="H275" s="111"/>
      <c r="I275" s="111"/>
      <c r="J275" s="111"/>
      <c r="K275" s="111"/>
      <c r="L275" s="111"/>
      <c r="M275" s="111"/>
    </row>
    <row r="276" spans="1:13" s="11" customFormat="1" x14ac:dyDescent="0.25">
      <c r="A276" s="130"/>
      <c r="G276" s="131"/>
      <c r="H276" s="111"/>
      <c r="I276" s="111"/>
      <c r="J276" s="111"/>
      <c r="K276" s="111"/>
      <c r="L276" s="111"/>
      <c r="M276" s="111"/>
    </row>
    <row r="277" spans="1:13" s="11" customFormat="1" x14ac:dyDescent="0.25">
      <c r="A277" s="130"/>
      <c r="G277" s="131"/>
      <c r="H277" s="111"/>
      <c r="I277" s="111"/>
      <c r="J277" s="111"/>
      <c r="K277" s="111"/>
      <c r="L277" s="111"/>
      <c r="M277" s="111"/>
    </row>
    <row r="278" spans="1:13" s="11" customFormat="1" x14ac:dyDescent="0.25">
      <c r="A278" s="130"/>
      <c r="G278" s="131"/>
      <c r="H278" s="111"/>
      <c r="I278" s="111"/>
      <c r="J278" s="111"/>
      <c r="K278" s="111"/>
      <c r="L278" s="111"/>
      <c r="M278" s="111"/>
    </row>
    <row r="279" spans="1:13" s="11" customFormat="1" x14ac:dyDescent="0.25">
      <c r="A279" s="130"/>
      <c r="G279" s="131"/>
      <c r="H279" s="111"/>
      <c r="I279" s="111"/>
      <c r="J279" s="111"/>
      <c r="K279" s="111"/>
      <c r="L279" s="111"/>
      <c r="M279" s="111"/>
    </row>
    <row r="280" spans="1:13" s="11" customFormat="1" x14ac:dyDescent="0.25">
      <c r="A280" s="130"/>
      <c r="G280" s="131"/>
      <c r="H280" s="111"/>
      <c r="I280" s="111"/>
      <c r="J280" s="111"/>
      <c r="K280" s="111"/>
      <c r="L280" s="111"/>
      <c r="M280" s="111"/>
    </row>
    <row r="281" spans="1:13" s="11" customFormat="1" x14ac:dyDescent="0.25">
      <c r="A281" s="130"/>
      <c r="G281" s="131"/>
      <c r="H281" s="111"/>
      <c r="I281" s="111"/>
      <c r="J281" s="111"/>
      <c r="K281" s="111"/>
      <c r="L281" s="111"/>
      <c r="M281" s="111"/>
    </row>
    <row r="282" spans="1:13" s="11" customFormat="1" x14ac:dyDescent="0.25">
      <c r="A282" s="130"/>
      <c r="G282" s="131"/>
      <c r="H282" s="111"/>
      <c r="I282" s="111"/>
      <c r="J282" s="111"/>
      <c r="K282" s="111"/>
      <c r="L282" s="111"/>
      <c r="M282" s="111"/>
    </row>
    <row r="283" spans="1:13" s="11" customFormat="1" x14ac:dyDescent="0.25">
      <c r="A283" s="130"/>
      <c r="G283" s="131"/>
      <c r="H283" s="111"/>
      <c r="I283" s="111"/>
      <c r="J283" s="111"/>
      <c r="K283" s="111"/>
      <c r="L283" s="111"/>
      <c r="M283" s="111"/>
    </row>
    <row r="284" spans="1:13" s="11" customFormat="1" x14ac:dyDescent="0.25">
      <c r="A284" s="130"/>
      <c r="G284" s="131"/>
      <c r="H284" s="111"/>
      <c r="I284" s="111"/>
      <c r="J284" s="111"/>
      <c r="K284" s="111"/>
      <c r="L284" s="111"/>
      <c r="M284" s="111"/>
    </row>
    <row r="285" spans="1:13" s="11" customFormat="1" x14ac:dyDescent="0.25">
      <c r="A285" s="130"/>
      <c r="G285" s="131"/>
      <c r="H285" s="111"/>
      <c r="I285" s="111"/>
      <c r="J285" s="111"/>
      <c r="K285" s="111"/>
      <c r="L285" s="111"/>
      <c r="M285" s="111"/>
    </row>
    <row r="286" spans="1:13" s="11" customFormat="1" x14ac:dyDescent="0.25">
      <c r="A286" s="130"/>
      <c r="G286" s="131"/>
      <c r="H286" s="111"/>
      <c r="I286" s="111"/>
      <c r="J286" s="111"/>
      <c r="K286" s="111"/>
      <c r="L286" s="111"/>
      <c r="M286" s="111"/>
    </row>
    <row r="287" spans="1:13" s="11" customFormat="1" x14ac:dyDescent="0.25">
      <c r="A287" s="130"/>
      <c r="G287" s="131"/>
      <c r="H287" s="111"/>
      <c r="I287" s="111"/>
      <c r="J287" s="111"/>
      <c r="K287" s="111"/>
      <c r="L287" s="111"/>
      <c r="M287" s="111"/>
    </row>
    <row r="288" spans="1:13" s="11" customFormat="1" x14ac:dyDescent="0.25">
      <c r="A288" s="130"/>
      <c r="G288" s="131"/>
      <c r="H288" s="111"/>
      <c r="I288" s="111"/>
      <c r="J288" s="111"/>
      <c r="K288" s="111"/>
      <c r="L288" s="111"/>
      <c r="M288" s="111"/>
    </row>
    <row r="289" spans="1:13" s="11" customFormat="1" x14ac:dyDescent="0.25">
      <c r="A289" s="130"/>
      <c r="G289" s="131"/>
      <c r="H289" s="111"/>
      <c r="I289" s="111"/>
      <c r="J289" s="111"/>
      <c r="K289" s="111"/>
      <c r="L289" s="111"/>
      <c r="M289" s="111"/>
    </row>
    <row r="290" spans="1:13" s="11" customFormat="1" x14ac:dyDescent="0.25">
      <c r="A290" s="130"/>
      <c r="G290" s="131"/>
      <c r="H290" s="111"/>
      <c r="I290" s="111"/>
      <c r="J290" s="111"/>
      <c r="K290" s="111"/>
      <c r="L290" s="111"/>
      <c r="M290" s="111"/>
    </row>
    <row r="291" spans="1:13" s="11" customFormat="1" x14ac:dyDescent="0.25">
      <c r="A291" s="130"/>
      <c r="G291" s="131"/>
      <c r="H291" s="111"/>
      <c r="I291" s="111"/>
      <c r="J291" s="111"/>
      <c r="K291" s="111"/>
      <c r="L291" s="111"/>
      <c r="M291" s="111"/>
    </row>
    <row r="292" spans="1:13" s="11" customFormat="1" x14ac:dyDescent="0.25">
      <c r="A292" s="130"/>
      <c r="G292" s="131"/>
      <c r="H292" s="111"/>
      <c r="I292" s="111"/>
      <c r="J292" s="111"/>
      <c r="K292" s="111"/>
      <c r="L292" s="111"/>
      <c r="M292" s="111"/>
    </row>
    <row r="293" spans="1:13" s="11" customFormat="1" x14ac:dyDescent="0.25">
      <c r="A293" s="130"/>
      <c r="G293" s="131"/>
      <c r="H293" s="111"/>
      <c r="I293" s="111"/>
      <c r="J293" s="111"/>
      <c r="K293" s="111"/>
      <c r="L293" s="111"/>
      <c r="M293" s="111"/>
    </row>
    <row r="294" spans="1:13" s="11" customFormat="1" x14ac:dyDescent="0.25">
      <c r="A294" s="130"/>
      <c r="G294" s="131"/>
      <c r="H294" s="111"/>
      <c r="I294" s="111"/>
      <c r="J294" s="111"/>
      <c r="K294" s="111"/>
      <c r="L294" s="111"/>
      <c r="M294" s="111"/>
    </row>
    <row r="295" spans="1:13" s="11" customFormat="1" x14ac:dyDescent="0.25">
      <c r="A295" s="130"/>
      <c r="G295" s="131"/>
      <c r="H295" s="111"/>
      <c r="I295" s="111"/>
      <c r="J295" s="111"/>
      <c r="K295" s="111"/>
      <c r="L295" s="111"/>
      <c r="M295" s="111"/>
    </row>
    <row r="296" spans="1:13" s="11" customFormat="1" x14ac:dyDescent="0.25">
      <c r="A296" s="130"/>
      <c r="G296" s="131"/>
      <c r="H296" s="111"/>
      <c r="I296" s="111"/>
      <c r="J296" s="111"/>
      <c r="K296" s="111"/>
      <c r="L296" s="111"/>
      <c r="M296" s="111"/>
    </row>
    <row r="297" spans="1:13" s="11" customFormat="1" x14ac:dyDescent="0.25">
      <c r="A297" s="130"/>
      <c r="G297" s="131"/>
      <c r="H297" s="111"/>
      <c r="I297" s="111"/>
      <c r="J297" s="111"/>
      <c r="K297" s="111"/>
      <c r="L297" s="111"/>
      <c r="M297" s="111"/>
    </row>
    <row r="298" spans="1:13" s="11" customFormat="1" x14ac:dyDescent="0.25">
      <c r="A298" s="130"/>
      <c r="G298" s="131"/>
      <c r="H298" s="111"/>
      <c r="I298" s="111"/>
      <c r="J298" s="111"/>
      <c r="K298" s="111"/>
      <c r="L298" s="111"/>
      <c r="M298" s="111"/>
    </row>
    <row r="299" spans="1:13" s="11" customFormat="1" x14ac:dyDescent="0.25">
      <c r="A299" s="130"/>
      <c r="G299" s="131"/>
      <c r="H299" s="111"/>
      <c r="I299" s="111"/>
      <c r="J299" s="111"/>
      <c r="K299" s="111"/>
      <c r="L299" s="111"/>
      <c r="M299" s="111"/>
    </row>
    <row r="300" spans="1:13" s="11" customFormat="1" x14ac:dyDescent="0.25">
      <c r="A300" s="130"/>
      <c r="G300" s="131"/>
      <c r="H300" s="111"/>
      <c r="I300" s="111"/>
      <c r="J300" s="111"/>
      <c r="K300" s="111"/>
      <c r="L300" s="111"/>
      <c r="M300" s="111"/>
    </row>
    <row r="301" spans="1:13" s="11" customFormat="1" x14ac:dyDescent="0.25">
      <c r="A301" s="130"/>
      <c r="G301" s="131"/>
      <c r="H301" s="111"/>
      <c r="I301" s="111"/>
      <c r="J301" s="111"/>
      <c r="K301" s="111"/>
      <c r="L301" s="111"/>
      <c r="M301" s="111"/>
    </row>
    <row r="302" spans="1:13" s="11" customFormat="1" x14ac:dyDescent="0.25">
      <c r="A302" s="130"/>
      <c r="G302" s="131"/>
      <c r="H302" s="111"/>
      <c r="I302" s="111"/>
      <c r="J302" s="111"/>
      <c r="K302" s="111"/>
      <c r="L302" s="111"/>
      <c r="M302" s="111"/>
    </row>
    <row r="303" spans="1:13" s="11" customFormat="1" x14ac:dyDescent="0.25">
      <c r="A303" s="130"/>
      <c r="G303" s="131"/>
      <c r="H303" s="111"/>
      <c r="I303" s="111"/>
      <c r="J303" s="111"/>
      <c r="K303" s="111"/>
      <c r="L303" s="111"/>
      <c r="M303" s="111"/>
    </row>
    <row r="304" spans="1:13" s="11" customFormat="1" x14ac:dyDescent="0.25">
      <c r="A304" s="130"/>
      <c r="G304" s="131"/>
      <c r="H304" s="111"/>
      <c r="I304" s="111"/>
      <c r="J304" s="111"/>
      <c r="K304" s="111"/>
      <c r="L304" s="111"/>
      <c r="M304" s="111"/>
    </row>
    <row r="305" spans="1:13" s="11" customFormat="1" x14ac:dyDescent="0.25">
      <c r="A305" s="130"/>
      <c r="G305" s="131"/>
      <c r="H305" s="111"/>
      <c r="I305" s="111"/>
      <c r="J305" s="111"/>
      <c r="K305" s="111"/>
      <c r="L305" s="111"/>
      <c r="M305" s="111"/>
    </row>
    <row r="306" spans="1:13" s="11" customFormat="1" x14ac:dyDescent="0.25">
      <c r="A306" s="130"/>
      <c r="G306" s="131"/>
      <c r="H306" s="111"/>
      <c r="I306" s="111"/>
      <c r="J306" s="111"/>
      <c r="K306" s="111"/>
      <c r="L306" s="111"/>
      <c r="M306" s="111"/>
    </row>
    <row r="307" spans="1:13" s="11" customFormat="1" x14ac:dyDescent="0.25">
      <c r="A307" s="130"/>
      <c r="G307" s="131"/>
      <c r="H307" s="111"/>
      <c r="I307" s="111"/>
      <c r="J307" s="111"/>
      <c r="K307" s="111"/>
      <c r="L307" s="111"/>
      <c r="M307" s="111"/>
    </row>
    <row r="308" spans="1:13" s="11" customFormat="1" x14ac:dyDescent="0.25">
      <c r="A308" s="130"/>
      <c r="G308" s="131"/>
      <c r="H308" s="111"/>
      <c r="I308" s="111"/>
      <c r="J308" s="111"/>
      <c r="K308" s="111"/>
      <c r="L308" s="111"/>
      <c r="M308" s="111"/>
    </row>
    <row r="309" spans="1:13" s="11" customFormat="1" x14ac:dyDescent="0.25">
      <c r="A309" s="130"/>
      <c r="G309" s="131"/>
      <c r="H309" s="111"/>
      <c r="I309" s="111"/>
      <c r="J309" s="111"/>
      <c r="K309" s="111"/>
      <c r="L309" s="111"/>
      <c r="M309" s="111"/>
    </row>
    <row r="310" spans="1:13" s="11" customFormat="1" x14ac:dyDescent="0.25">
      <c r="A310" s="130"/>
      <c r="G310" s="131"/>
      <c r="H310" s="111"/>
      <c r="I310" s="111"/>
      <c r="J310" s="111"/>
      <c r="K310" s="111"/>
      <c r="L310" s="111"/>
      <c r="M310" s="111"/>
    </row>
    <row r="311" spans="1:13" s="11" customFormat="1" x14ac:dyDescent="0.25">
      <c r="A311" s="130"/>
      <c r="G311" s="131"/>
      <c r="H311" s="111"/>
      <c r="I311" s="111"/>
      <c r="J311" s="111"/>
      <c r="K311" s="111"/>
      <c r="L311" s="111"/>
      <c r="M311" s="111"/>
    </row>
    <row r="312" spans="1:13" s="11" customFormat="1" x14ac:dyDescent="0.25">
      <c r="A312" s="130"/>
      <c r="G312" s="131"/>
      <c r="H312" s="111"/>
      <c r="I312" s="111"/>
      <c r="J312" s="111"/>
      <c r="K312" s="111"/>
      <c r="L312" s="111"/>
      <c r="M312" s="111"/>
    </row>
    <row r="313" spans="1:13" s="11" customFormat="1" x14ac:dyDescent="0.25">
      <c r="A313" s="130"/>
      <c r="G313" s="131"/>
      <c r="H313" s="111"/>
      <c r="I313" s="111"/>
      <c r="J313" s="111"/>
      <c r="K313" s="111"/>
      <c r="L313" s="111"/>
      <c r="M313" s="111"/>
    </row>
    <row r="314" spans="1:13" s="11" customFormat="1" x14ac:dyDescent="0.25">
      <c r="A314" s="130"/>
      <c r="G314" s="131"/>
      <c r="H314" s="111"/>
      <c r="I314" s="111"/>
      <c r="J314" s="111"/>
      <c r="K314" s="111"/>
      <c r="L314" s="111"/>
      <c r="M314" s="111"/>
    </row>
    <row r="315" spans="1:13" s="11" customFormat="1" x14ac:dyDescent="0.25">
      <c r="A315" s="130"/>
      <c r="G315" s="131"/>
      <c r="H315" s="111"/>
      <c r="I315" s="111"/>
      <c r="J315" s="111"/>
      <c r="K315" s="111"/>
      <c r="L315" s="111"/>
      <c r="M315" s="111"/>
    </row>
    <row r="316" spans="1:13" s="11" customFormat="1" x14ac:dyDescent="0.25">
      <c r="A316" s="130"/>
      <c r="G316" s="131"/>
      <c r="H316" s="111"/>
      <c r="I316" s="111"/>
      <c r="J316" s="111"/>
      <c r="K316" s="111"/>
      <c r="L316" s="111"/>
      <c r="M316" s="111"/>
    </row>
    <row r="317" spans="1:13" s="11" customFormat="1" x14ac:dyDescent="0.25">
      <c r="A317" s="130"/>
      <c r="G317" s="131"/>
      <c r="H317" s="111"/>
      <c r="I317" s="111"/>
      <c r="J317" s="111"/>
      <c r="K317" s="111"/>
      <c r="L317" s="111"/>
      <c r="M317" s="111"/>
    </row>
    <row r="318" spans="1:13" s="11" customFormat="1" x14ac:dyDescent="0.25">
      <c r="A318" s="130"/>
      <c r="G318" s="131"/>
      <c r="H318" s="111"/>
      <c r="I318" s="111"/>
      <c r="J318" s="111"/>
      <c r="K318" s="111"/>
      <c r="L318" s="111"/>
      <c r="M318" s="111"/>
    </row>
    <row r="319" spans="1:13" s="11" customFormat="1" x14ac:dyDescent="0.25">
      <c r="A319" s="130"/>
      <c r="G319" s="131"/>
      <c r="H319" s="111"/>
      <c r="I319" s="111"/>
      <c r="J319" s="111"/>
      <c r="K319" s="111"/>
      <c r="L319" s="111"/>
      <c r="M319" s="111"/>
    </row>
    <row r="320" spans="1:13" s="11" customFormat="1" x14ac:dyDescent="0.25">
      <c r="A320" s="130"/>
      <c r="G320" s="131"/>
      <c r="H320" s="111"/>
      <c r="I320" s="111"/>
      <c r="J320" s="111"/>
      <c r="K320" s="111"/>
      <c r="L320" s="111"/>
      <c r="M320" s="111"/>
    </row>
    <row r="321" spans="1:13" s="11" customFormat="1" x14ac:dyDescent="0.25">
      <c r="A321" s="130"/>
      <c r="G321" s="131"/>
      <c r="H321" s="111"/>
      <c r="I321" s="111"/>
      <c r="J321" s="111"/>
      <c r="K321" s="111"/>
      <c r="L321" s="111"/>
      <c r="M321" s="111"/>
    </row>
    <row r="322" spans="1:13" s="11" customFormat="1" x14ac:dyDescent="0.25">
      <c r="A322" s="130"/>
      <c r="G322" s="131"/>
      <c r="H322" s="111"/>
      <c r="I322" s="111"/>
      <c r="J322" s="111"/>
      <c r="K322" s="111"/>
      <c r="L322" s="111"/>
      <c r="M322" s="111"/>
    </row>
    <row r="323" spans="1:13" s="11" customFormat="1" x14ac:dyDescent="0.25">
      <c r="A323" s="130"/>
      <c r="G323" s="131"/>
      <c r="H323" s="111"/>
      <c r="I323" s="111"/>
      <c r="J323" s="111"/>
      <c r="K323" s="111"/>
      <c r="L323" s="111"/>
      <c r="M323" s="111"/>
    </row>
    <row r="324" spans="1:13" s="11" customFormat="1" x14ac:dyDescent="0.25">
      <c r="A324" s="130"/>
      <c r="G324" s="131"/>
      <c r="H324" s="111"/>
      <c r="I324" s="111"/>
      <c r="J324" s="111"/>
      <c r="K324" s="111"/>
      <c r="L324" s="111"/>
      <c r="M324" s="111"/>
    </row>
    <row r="325" spans="1:13" s="11" customFormat="1" x14ac:dyDescent="0.25">
      <c r="A325" s="130"/>
      <c r="G325" s="131"/>
      <c r="H325" s="111"/>
      <c r="I325" s="111"/>
      <c r="J325" s="111"/>
      <c r="K325" s="111"/>
      <c r="L325" s="111"/>
      <c r="M325" s="111"/>
    </row>
    <row r="326" spans="1:13" s="11" customFormat="1" x14ac:dyDescent="0.25">
      <c r="A326" s="130"/>
      <c r="G326" s="131"/>
      <c r="H326" s="111"/>
      <c r="I326" s="111"/>
      <c r="J326" s="111"/>
      <c r="K326" s="111"/>
      <c r="L326" s="111"/>
      <c r="M326" s="111"/>
    </row>
    <row r="327" spans="1:13" s="11" customFormat="1" x14ac:dyDescent="0.25">
      <c r="A327" s="130"/>
      <c r="G327" s="131"/>
      <c r="H327" s="111"/>
      <c r="I327" s="111"/>
      <c r="J327" s="111"/>
      <c r="K327" s="111"/>
      <c r="L327" s="111"/>
      <c r="M327" s="111"/>
    </row>
    <row r="328" spans="1:13" s="11" customFormat="1" x14ac:dyDescent="0.25">
      <c r="A328" s="130"/>
      <c r="G328" s="131"/>
      <c r="H328" s="111"/>
      <c r="I328" s="111"/>
      <c r="J328" s="111"/>
      <c r="K328" s="111"/>
      <c r="L328" s="111"/>
      <c r="M328" s="111"/>
    </row>
    <row r="329" spans="1:13" s="11" customFormat="1" x14ac:dyDescent="0.25">
      <c r="A329" s="130"/>
      <c r="G329" s="131"/>
      <c r="H329" s="111"/>
      <c r="I329" s="111"/>
      <c r="J329" s="111"/>
      <c r="K329" s="111"/>
      <c r="L329" s="111"/>
      <c r="M329" s="111"/>
    </row>
    <row r="330" spans="1:13" s="11" customFormat="1" x14ac:dyDescent="0.25">
      <c r="A330" s="130"/>
      <c r="G330" s="131"/>
      <c r="H330" s="111"/>
      <c r="I330" s="111"/>
      <c r="J330" s="111"/>
      <c r="K330" s="111"/>
      <c r="L330" s="111"/>
      <c r="M330" s="111"/>
    </row>
    <row r="331" spans="1:13" s="11" customFormat="1" x14ac:dyDescent="0.25">
      <c r="A331" s="130"/>
      <c r="G331" s="131"/>
      <c r="H331" s="111"/>
      <c r="I331" s="111"/>
      <c r="J331" s="111"/>
      <c r="K331" s="111"/>
      <c r="L331" s="111"/>
      <c r="M331" s="111"/>
    </row>
    <row r="332" spans="1:13" s="11" customFormat="1" x14ac:dyDescent="0.25">
      <c r="A332" s="130"/>
      <c r="G332" s="131"/>
      <c r="H332" s="111"/>
      <c r="I332" s="111"/>
      <c r="J332" s="111"/>
      <c r="K332" s="111"/>
      <c r="L332" s="111"/>
      <c r="M332" s="111"/>
    </row>
    <row r="333" spans="1:13" s="11" customFormat="1" x14ac:dyDescent="0.25">
      <c r="A333" s="130"/>
      <c r="G333" s="131"/>
      <c r="H333" s="111"/>
      <c r="I333" s="111"/>
      <c r="J333" s="111"/>
      <c r="K333" s="111"/>
      <c r="L333" s="111"/>
      <c r="M333" s="111"/>
    </row>
    <row r="334" spans="1:13" s="11" customFormat="1" x14ac:dyDescent="0.25">
      <c r="A334" s="130"/>
      <c r="G334" s="131"/>
      <c r="H334" s="111"/>
      <c r="I334" s="111"/>
      <c r="J334" s="111"/>
      <c r="K334" s="111"/>
      <c r="L334" s="111"/>
      <c r="M334" s="111"/>
    </row>
    <row r="335" spans="1:13" s="11" customFormat="1" x14ac:dyDescent="0.25">
      <c r="A335" s="130"/>
      <c r="G335" s="131"/>
      <c r="H335" s="111"/>
      <c r="I335" s="111"/>
      <c r="J335" s="111"/>
      <c r="K335" s="111"/>
      <c r="L335" s="111"/>
      <c r="M335" s="111"/>
    </row>
    <row r="336" spans="1:13" s="11" customFormat="1" x14ac:dyDescent="0.25">
      <c r="A336" s="130"/>
      <c r="G336" s="131"/>
      <c r="H336" s="111"/>
      <c r="I336" s="111"/>
      <c r="J336" s="111"/>
      <c r="K336" s="111"/>
      <c r="L336" s="111"/>
      <c r="M336" s="111"/>
    </row>
    <row r="337" spans="1:13" s="11" customFormat="1" x14ac:dyDescent="0.25">
      <c r="A337" s="130"/>
      <c r="G337" s="131"/>
      <c r="H337" s="111"/>
      <c r="I337" s="111"/>
      <c r="J337" s="111"/>
      <c r="K337" s="111"/>
      <c r="L337" s="111"/>
      <c r="M337" s="111"/>
    </row>
    <row r="338" spans="1:13" s="11" customFormat="1" x14ac:dyDescent="0.25">
      <c r="A338" s="130"/>
      <c r="G338" s="131"/>
      <c r="H338" s="111"/>
      <c r="I338" s="111"/>
      <c r="J338" s="111"/>
      <c r="K338" s="111"/>
      <c r="L338" s="111"/>
      <c r="M338" s="111"/>
    </row>
    <row r="339" spans="1:13" s="11" customFormat="1" x14ac:dyDescent="0.25">
      <c r="A339" s="130"/>
      <c r="G339" s="131"/>
      <c r="H339" s="111"/>
      <c r="I339" s="111"/>
      <c r="J339" s="111"/>
      <c r="K339" s="111"/>
      <c r="L339" s="111"/>
      <c r="M339" s="111"/>
    </row>
    <row r="340" spans="1:13" s="11" customFormat="1" x14ac:dyDescent="0.25">
      <c r="A340" s="130"/>
      <c r="G340" s="131"/>
      <c r="H340" s="111"/>
      <c r="I340" s="111"/>
      <c r="J340" s="111"/>
      <c r="K340" s="111"/>
      <c r="L340" s="111"/>
      <c r="M340" s="111"/>
    </row>
    <row r="341" spans="1:13" s="11" customFormat="1" x14ac:dyDescent="0.25">
      <c r="A341" s="130"/>
      <c r="G341" s="131"/>
      <c r="H341" s="111"/>
      <c r="I341" s="111"/>
      <c r="J341" s="111"/>
      <c r="K341" s="111"/>
      <c r="L341" s="111"/>
      <c r="M341" s="111"/>
    </row>
    <row r="342" spans="1:13" s="11" customFormat="1" x14ac:dyDescent="0.25">
      <c r="A342" s="130"/>
      <c r="G342" s="131"/>
      <c r="H342" s="111"/>
      <c r="I342" s="111"/>
      <c r="J342" s="111"/>
      <c r="K342" s="111"/>
      <c r="L342" s="111"/>
      <c r="M342" s="111"/>
    </row>
    <row r="343" spans="1:13" s="11" customFormat="1" x14ac:dyDescent="0.25">
      <c r="A343" s="130"/>
      <c r="G343" s="131"/>
      <c r="H343" s="111"/>
      <c r="I343" s="111"/>
      <c r="J343" s="111"/>
      <c r="K343" s="111"/>
      <c r="L343" s="111"/>
      <c r="M343" s="111"/>
    </row>
    <row r="344" spans="1:13" s="11" customFormat="1" x14ac:dyDescent="0.25">
      <c r="A344" s="130"/>
      <c r="G344" s="131"/>
      <c r="H344" s="111"/>
      <c r="I344" s="111"/>
      <c r="J344" s="111"/>
      <c r="K344" s="111"/>
      <c r="L344" s="111"/>
      <c r="M344" s="111"/>
    </row>
    <row r="345" spans="1:13" s="11" customFormat="1" x14ac:dyDescent="0.25">
      <c r="A345" s="130"/>
      <c r="G345" s="131"/>
      <c r="H345" s="111"/>
      <c r="I345" s="111"/>
      <c r="J345" s="111"/>
      <c r="K345" s="111"/>
      <c r="L345" s="111"/>
      <c r="M345" s="111"/>
    </row>
    <row r="346" spans="1:13" s="11" customFormat="1" x14ac:dyDescent="0.25">
      <c r="A346" s="130"/>
      <c r="G346" s="131"/>
      <c r="H346" s="111"/>
      <c r="I346" s="111"/>
      <c r="J346" s="111"/>
      <c r="K346" s="111"/>
      <c r="L346" s="111"/>
      <c r="M346" s="111"/>
    </row>
    <row r="347" spans="1:13" s="11" customFormat="1" x14ac:dyDescent="0.25">
      <c r="A347" s="130"/>
      <c r="G347" s="131"/>
      <c r="H347" s="111"/>
      <c r="I347" s="111"/>
      <c r="J347" s="111"/>
      <c r="K347" s="111"/>
      <c r="L347" s="111"/>
      <c r="M347" s="111"/>
    </row>
    <row r="348" spans="1:13" s="11" customFormat="1" x14ac:dyDescent="0.25">
      <c r="A348" s="130"/>
      <c r="G348" s="131"/>
      <c r="H348" s="111"/>
      <c r="I348" s="111"/>
      <c r="J348" s="111"/>
      <c r="K348" s="111"/>
      <c r="L348" s="111"/>
      <c r="M348" s="111"/>
    </row>
    <row r="349" spans="1:13" s="11" customFormat="1" x14ac:dyDescent="0.25">
      <c r="A349" s="130"/>
      <c r="G349" s="131"/>
      <c r="H349" s="111"/>
      <c r="I349" s="111"/>
      <c r="J349" s="111"/>
      <c r="K349" s="111"/>
      <c r="L349" s="111"/>
      <c r="M349" s="111"/>
    </row>
    <row r="350" spans="1:13" s="11" customFormat="1" x14ac:dyDescent="0.25">
      <c r="A350" s="130"/>
      <c r="G350" s="131"/>
      <c r="H350" s="111"/>
      <c r="I350" s="111"/>
      <c r="J350" s="111"/>
      <c r="K350" s="111"/>
      <c r="L350" s="111"/>
      <c r="M350" s="111"/>
    </row>
    <row r="351" spans="1:13" s="11" customFormat="1" x14ac:dyDescent="0.25">
      <c r="A351" s="130"/>
      <c r="G351" s="131"/>
      <c r="H351" s="111"/>
      <c r="I351" s="111"/>
      <c r="J351" s="111"/>
      <c r="K351" s="111"/>
      <c r="L351" s="111"/>
      <c r="M351" s="111"/>
    </row>
    <row r="352" spans="1:13" s="11" customFormat="1" x14ac:dyDescent="0.25">
      <c r="A352" s="130"/>
      <c r="G352" s="131"/>
      <c r="H352" s="111"/>
      <c r="I352" s="111"/>
      <c r="J352" s="111"/>
      <c r="K352" s="111"/>
      <c r="L352" s="111"/>
      <c r="M352" s="111"/>
    </row>
    <row r="353" spans="7:13" s="11" customFormat="1" x14ac:dyDescent="0.2">
      <c r="G353" s="131"/>
      <c r="H353" s="111"/>
      <c r="I353" s="111"/>
      <c r="J353" s="111"/>
      <c r="K353" s="111"/>
      <c r="L353" s="111"/>
      <c r="M353" s="111"/>
    </row>
    <row r="354" spans="7:13" s="11" customFormat="1" x14ac:dyDescent="0.2">
      <c r="G354" s="131"/>
      <c r="H354" s="111"/>
      <c r="I354" s="111"/>
      <c r="J354" s="111"/>
      <c r="K354" s="111"/>
      <c r="L354" s="111"/>
      <c r="M354" s="111"/>
    </row>
    <row r="355" spans="7:13" s="11" customFormat="1" x14ac:dyDescent="0.2">
      <c r="G355" s="131"/>
      <c r="H355" s="111"/>
      <c r="I355" s="111"/>
      <c r="J355" s="111"/>
      <c r="K355" s="111"/>
      <c r="L355" s="111"/>
      <c r="M355" s="111"/>
    </row>
    <row r="356" spans="7:13" s="11" customFormat="1" x14ac:dyDescent="0.2">
      <c r="G356" s="131"/>
      <c r="H356" s="111"/>
      <c r="I356" s="111"/>
      <c r="J356" s="111"/>
      <c r="K356" s="111"/>
      <c r="L356" s="111"/>
      <c r="M356" s="111"/>
    </row>
    <row r="357" spans="7:13" s="11" customFormat="1" x14ac:dyDescent="0.2">
      <c r="G357" s="131"/>
      <c r="H357" s="111"/>
      <c r="I357" s="111"/>
      <c r="J357" s="111"/>
      <c r="K357" s="111"/>
      <c r="L357" s="111"/>
      <c r="M357" s="111"/>
    </row>
    <row r="358" spans="7:13" s="11" customFormat="1" x14ac:dyDescent="0.2">
      <c r="G358" s="131"/>
      <c r="H358" s="111"/>
      <c r="I358" s="111"/>
      <c r="J358" s="111"/>
      <c r="K358" s="111"/>
      <c r="L358" s="111"/>
      <c r="M358" s="111"/>
    </row>
  </sheetData>
  <sheetProtection algorithmName="SHA-512" hashValue="3QWLPIlZwjQyVUQn//uQnZDhb5MeWsQdZuJ1POP1JV0quDQS3XtEQohQlZwu62BZlZ9CPccuHowKnk0e2Ie6pg==" saltValue="Bw/IoQjOK7oyQ6aFNu/ehg==" spinCount="100000" sheet="1" objects="1" scenarios="1"/>
  <mergeCells count="71">
    <mergeCell ref="A8:B8"/>
    <mergeCell ref="C8:G8"/>
    <mergeCell ref="B17:G17"/>
    <mergeCell ref="B7:G7"/>
    <mergeCell ref="D9:G9"/>
    <mergeCell ref="A10:G10"/>
    <mergeCell ref="A11:G11"/>
    <mergeCell ref="A12:G12"/>
    <mergeCell ref="B13:D13"/>
    <mergeCell ref="F13:G13"/>
    <mergeCell ref="B14:G14"/>
    <mergeCell ref="C15:E15"/>
    <mergeCell ref="F15:G15"/>
    <mergeCell ref="C16:E16"/>
    <mergeCell ref="F16:G16"/>
    <mergeCell ref="B6:G6"/>
    <mergeCell ref="A1:G1"/>
    <mergeCell ref="A2:G2"/>
    <mergeCell ref="A3:G3"/>
    <mergeCell ref="A4:G4"/>
    <mergeCell ref="B5:G5"/>
    <mergeCell ref="C18:E18"/>
    <mergeCell ref="C19:E19"/>
    <mergeCell ref="A21:G21"/>
    <mergeCell ref="A22:G22"/>
    <mergeCell ref="A23:G23"/>
    <mergeCell ref="A20:D20"/>
    <mergeCell ref="A36:E38"/>
    <mergeCell ref="F36:G36"/>
    <mergeCell ref="F37:G37"/>
    <mergeCell ref="F38:G38"/>
    <mergeCell ref="B24:E24"/>
    <mergeCell ref="B25:G25"/>
    <mergeCell ref="A26:G26"/>
    <mergeCell ref="F28:G28"/>
    <mergeCell ref="B32:D32"/>
    <mergeCell ref="A33:G33"/>
    <mergeCell ref="A34:G34"/>
    <mergeCell ref="A35:G35"/>
    <mergeCell ref="B27:G27"/>
    <mergeCell ref="A39:B39"/>
    <mergeCell ref="C39:D39"/>
    <mergeCell ref="A40:B40"/>
    <mergeCell ref="C40:D40"/>
    <mergeCell ref="A41:B41"/>
    <mergeCell ref="C41:D41"/>
    <mergeCell ref="A48:B48"/>
    <mergeCell ref="C48:D48"/>
    <mergeCell ref="A42:B42"/>
    <mergeCell ref="C42:D42"/>
    <mergeCell ref="A43:B43"/>
    <mergeCell ref="C43:D43"/>
    <mergeCell ref="A44:B44"/>
    <mergeCell ref="C44:D44"/>
    <mergeCell ref="A45:G45"/>
    <mergeCell ref="A46:B46"/>
    <mergeCell ref="C46:D46"/>
    <mergeCell ref="A47:B47"/>
    <mergeCell ref="C47:D47"/>
    <mergeCell ref="A49:G49"/>
    <mergeCell ref="B53:C53"/>
    <mergeCell ref="B54:C54"/>
    <mergeCell ref="A50:E50"/>
    <mergeCell ref="F50:G50"/>
    <mergeCell ref="A51:G51"/>
    <mergeCell ref="A52:D52"/>
    <mergeCell ref="E52:G52"/>
    <mergeCell ref="E53:G59"/>
    <mergeCell ref="B55:C55"/>
    <mergeCell ref="A56:A59"/>
    <mergeCell ref="B56:C59"/>
  </mergeCells>
  <dataValidations count="12">
    <dataValidation type="list" allowBlank="1" showInputMessage="1" showErrorMessage="1" sqref="G24" xr:uid="{B4FAA6A3-86B7-4DC9-BACC-5A2AD422DEDE}">
      <formula1>$C$132:$C$162</formula1>
    </dataValidation>
    <dataValidation type="date" operator="greaterThan" allowBlank="1" showInputMessage="1" showErrorMessage="1" error="La date de fin de formation doit être obligatoirement supérieure à la date de début de formation." sqref="B31" xr:uid="{7ED99815-D400-491F-A733-7CB328832B7B}">
      <formula1>B30</formula1>
    </dataValidation>
    <dataValidation type="date" allowBlank="1" showInputMessage="1" showErrorMessage="1" error="La valeur que vous avez tapée n'est pas valide. La valeur doit être comprise entre le 01/07/2024 et le 31/12/2024." sqref="B30" xr:uid="{7A0B81E4-8C40-4388-8154-A074438DFE64}">
      <formula1>45474</formula1>
      <formula2>45657</formula2>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8" xr:uid="{85D1D95E-3FA0-4001-BAAA-8E8D0859A9E1}">
      <formula1>240000000</formula1>
      <formula2>649999999</formula2>
    </dataValidation>
    <dataValidation type="list" allowBlank="1" showInputMessage="1" showErrorMessage="1" sqref="B5" xr:uid="{C66270E1-83E8-4DB4-8891-6F97A764C9CA}">
      <formula1>$A$133:$A$271</formula1>
    </dataValidation>
    <dataValidation type="list" allowBlank="1" showInputMessage="1" showErrorMessage="1" sqref="B16" xr:uid="{56D91E12-CB75-4767-9462-D94704557AD7}">
      <formula1>$D$138:$D$141</formula1>
    </dataValidation>
    <dataValidation type="list" allowBlank="1" showInputMessage="1" showErrorMessage="1" sqref="B9" xr:uid="{20C1CA81-2A2F-4D09-9BCC-50E06398057B}">
      <formula1>$D$133:$D$135</formula1>
    </dataValidation>
    <dataValidation type="list" allowBlank="1" showInputMessage="1" showErrorMessage="1" sqref="B15" xr:uid="{B19BE2CF-4F3D-43CE-8DF8-63C1266F49FB}">
      <formula1>$G$205:$G$214</formula1>
    </dataValidation>
    <dataValidation type="list" allowBlank="1" showInputMessage="1" showErrorMessage="1" sqref="B17" xr:uid="{E0952B91-A10F-46EA-AA54-9FF140BCB4A8}">
      <formula1>$D$160:$D$178</formula1>
    </dataValidation>
    <dataValidation type="list" allowBlank="1" showInputMessage="1" showErrorMessage="1" sqref="B14:G14" xr:uid="{90282290-545B-4BC7-904F-19D3F689435E}">
      <formula1>$E$133:$E$148</formula1>
    </dataValidation>
    <dataValidation type="list" allowBlank="1" showInputMessage="1" showErrorMessage="1" sqref="F16:G16" xr:uid="{D7BCC10E-A53C-47B1-BF45-F12C486BA09D}">
      <formula1>$D$147:$D$152</formula1>
    </dataValidation>
    <dataValidation type="list" allowBlank="1" showInputMessage="1" showErrorMessage="1" sqref="C8" xr:uid="{AC81E973-6100-4BB6-99DA-68C8E78260A9}">
      <formula1>$G$141:$G$143</formula1>
    </dataValidation>
  </dataValidations>
  <pageMargins left="0.31496062992125984" right="0.31496062992125984" top="0.35433070866141736" bottom="0.35433070866141736"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2765D-22B5-4969-9614-9A5A720403F1}">
  <sheetPr>
    <pageSetUpPr fitToPage="1"/>
  </sheetPr>
  <dimension ref="A1:AO359"/>
  <sheetViews>
    <sheetView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12" width="9" style="111" customWidth="1"/>
    <col min="13" max="13" width="16" style="111" bestFit="1" customWidth="1"/>
    <col min="14" max="14" width="9" style="11" customWidth="1"/>
    <col min="15" max="27" width="11.42578125" style="10"/>
    <col min="28" max="28" width="11.42578125" style="11"/>
    <col min="29" max="16384" width="11.42578125" style="1"/>
  </cols>
  <sheetData>
    <row r="1" spans="1:34" s="10" customFormat="1" ht="130.15" customHeight="1" x14ac:dyDescent="0.2">
      <c r="A1" s="234" t="s">
        <v>353</v>
      </c>
      <c r="B1" s="166"/>
      <c r="C1" s="166"/>
      <c r="D1" s="166"/>
      <c r="E1" s="166"/>
      <c r="F1" s="166"/>
      <c r="G1" s="166"/>
      <c r="H1" s="111"/>
      <c r="I1" s="111"/>
      <c r="J1" s="111"/>
      <c r="K1" s="111"/>
      <c r="L1" s="111"/>
      <c r="M1" s="111"/>
      <c r="N1" s="11"/>
      <c r="AB1" s="11"/>
    </row>
    <row r="2" spans="1:34" s="16" customFormat="1" ht="8.1" customHeight="1" x14ac:dyDescent="0.2">
      <c r="A2" s="168"/>
      <c r="B2" s="168"/>
      <c r="C2" s="168"/>
      <c r="D2" s="168"/>
      <c r="E2" s="168"/>
      <c r="F2" s="168"/>
      <c r="G2" s="168"/>
      <c r="H2" s="111"/>
      <c r="I2" s="111"/>
      <c r="J2" s="111"/>
      <c r="K2" s="111"/>
      <c r="L2" s="111"/>
      <c r="M2" s="111"/>
      <c r="N2" s="38"/>
      <c r="O2" s="87"/>
      <c r="P2" s="87"/>
      <c r="Q2" s="87"/>
      <c r="R2" s="87"/>
      <c r="S2" s="87"/>
      <c r="T2" s="87"/>
      <c r="U2" s="87"/>
      <c r="V2" s="87"/>
      <c r="W2" s="87"/>
      <c r="X2" s="87"/>
      <c r="Y2" s="87"/>
      <c r="Z2" s="87"/>
      <c r="AA2" s="87"/>
      <c r="AB2" s="38"/>
    </row>
    <row r="3" spans="1:34" s="25" customFormat="1" ht="30.75" customHeight="1" x14ac:dyDescent="0.25">
      <c r="A3" s="151" t="s">
        <v>296</v>
      </c>
      <c r="B3" s="152"/>
      <c r="C3" s="152"/>
      <c r="D3" s="152"/>
      <c r="E3" s="152"/>
      <c r="F3" s="152"/>
      <c r="G3" s="153"/>
      <c r="H3" s="111"/>
      <c r="I3" s="111"/>
      <c r="J3" s="111"/>
      <c r="K3" s="111"/>
      <c r="L3" s="111"/>
      <c r="M3" s="111"/>
      <c r="N3" s="39"/>
      <c r="O3" s="88"/>
      <c r="P3" s="88"/>
      <c r="Q3" s="88"/>
      <c r="R3" s="88"/>
      <c r="S3" s="88"/>
      <c r="T3" s="88"/>
      <c r="U3" s="88"/>
      <c r="V3" s="88"/>
      <c r="W3" s="88"/>
      <c r="X3" s="88"/>
      <c r="Y3" s="88"/>
      <c r="Z3" s="88"/>
      <c r="AA3" s="88"/>
      <c r="AB3" s="39"/>
    </row>
    <row r="4" spans="1:34" s="27" customFormat="1" ht="8.1" customHeight="1" x14ac:dyDescent="0.2">
      <c r="A4" s="171"/>
      <c r="B4" s="171"/>
      <c r="C4" s="171"/>
      <c r="D4" s="171"/>
      <c r="E4" s="171"/>
      <c r="F4" s="171"/>
      <c r="G4" s="171"/>
      <c r="H4" s="111"/>
      <c r="I4" s="111"/>
      <c r="J4" s="111"/>
      <c r="K4" s="111"/>
      <c r="L4" s="111"/>
      <c r="M4" s="111"/>
      <c r="N4" s="38"/>
      <c r="O4" s="87"/>
      <c r="P4" s="87"/>
      <c r="Q4" s="87"/>
      <c r="R4" s="87"/>
      <c r="S4" s="87"/>
      <c r="T4" s="87"/>
      <c r="U4" s="87"/>
      <c r="V4" s="87"/>
      <c r="W4" s="87"/>
      <c r="X4" s="87"/>
      <c r="Y4" s="87"/>
      <c r="Z4" s="87"/>
      <c r="AA4" s="87"/>
      <c r="AB4" s="38"/>
    </row>
    <row r="5" spans="1:34" s="2" customFormat="1" ht="24.95" customHeight="1" x14ac:dyDescent="0.2">
      <c r="A5" s="14" t="s">
        <v>1</v>
      </c>
      <c r="B5" s="177" t="s">
        <v>2</v>
      </c>
      <c r="C5" s="177"/>
      <c r="D5" s="177"/>
      <c r="E5" s="177"/>
      <c r="F5" s="177"/>
      <c r="G5" s="177"/>
      <c r="H5" s="111"/>
      <c r="I5" s="111"/>
      <c r="J5" s="111"/>
      <c r="K5" s="111"/>
      <c r="L5" s="111"/>
      <c r="M5" s="111"/>
      <c r="N5" s="11"/>
      <c r="O5" s="10"/>
      <c r="P5" s="10"/>
      <c r="Q5" s="10"/>
      <c r="R5" s="10"/>
      <c r="S5" s="10"/>
      <c r="T5" s="10"/>
      <c r="U5" s="10"/>
      <c r="V5" s="10"/>
      <c r="W5" s="10"/>
      <c r="X5" s="10"/>
      <c r="Y5" s="10"/>
      <c r="Z5" s="10"/>
      <c r="AA5" s="10"/>
      <c r="AB5" s="11"/>
    </row>
    <row r="6" spans="1:34" s="2" customFormat="1" ht="24.95" customHeight="1" x14ac:dyDescent="0.2">
      <c r="A6" s="14" t="s">
        <v>3</v>
      </c>
      <c r="B6" s="154" t="str">
        <f>VLOOKUP('FORMATION PREPA CONCOURS'!B5,'liste des établissements'!A1:B138,2)</f>
        <v xml:space="preserve"> </v>
      </c>
      <c r="C6" s="154"/>
      <c r="D6" s="154"/>
      <c r="E6" s="154"/>
      <c r="F6" s="154"/>
      <c r="G6" s="154"/>
      <c r="H6" s="111"/>
      <c r="I6" s="111"/>
      <c r="J6" s="111"/>
      <c r="K6" s="111"/>
      <c r="L6" s="111"/>
      <c r="M6" s="111"/>
      <c r="N6" s="11"/>
      <c r="O6" s="10"/>
      <c r="P6" s="10"/>
      <c r="Q6" s="10"/>
      <c r="R6" s="10"/>
      <c r="S6" s="10"/>
      <c r="T6" s="10"/>
      <c r="U6" s="10"/>
      <c r="V6" s="10"/>
      <c r="W6" s="10"/>
      <c r="X6" s="10"/>
      <c r="Y6" s="10"/>
      <c r="Z6" s="10"/>
      <c r="AA6" s="10"/>
      <c r="AB6" s="11"/>
    </row>
    <row r="7" spans="1:34" s="2" customFormat="1" ht="24.95" customHeight="1" x14ac:dyDescent="0.2">
      <c r="A7" s="28" t="s">
        <v>4</v>
      </c>
      <c r="B7" s="161"/>
      <c r="C7" s="161"/>
      <c r="D7" s="161"/>
      <c r="E7" s="161"/>
      <c r="F7" s="161"/>
      <c r="G7" s="161"/>
      <c r="H7" s="111"/>
      <c r="I7" s="111"/>
      <c r="J7" s="111"/>
      <c r="K7" s="111"/>
      <c r="L7" s="111"/>
      <c r="M7" s="111"/>
      <c r="N7" s="11"/>
      <c r="O7" s="10"/>
      <c r="P7" s="10"/>
      <c r="Q7" s="10"/>
      <c r="R7" s="10"/>
      <c r="S7" s="10"/>
      <c r="T7" s="10"/>
      <c r="U7" s="10"/>
      <c r="V7" s="10"/>
      <c r="W7" s="10"/>
      <c r="X7" s="10"/>
      <c r="Y7" s="10"/>
      <c r="Z7" s="10"/>
      <c r="AA7" s="10"/>
      <c r="AB7" s="11"/>
    </row>
    <row r="8" spans="1:34" s="4" customFormat="1" ht="24.95" customHeight="1" x14ac:dyDescent="0.2">
      <c r="A8" s="14" t="s">
        <v>281</v>
      </c>
      <c r="B8" s="94" t="s">
        <v>5</v>
      </c>
      <c r="C8" s="13" t="s">
        <v>6</v>
      </c>
      <c r="D8" s="167"/>
      <c r="E8" s="167"/>
      <c r="F8" s="167"/>
      <c r="G8" s="167"/>
      <c r="H8" s="111"/>
      <c r="I8" s="111"/>
      <c r="J8" s="111"/>
      <c r="K8" s="111"/>
      <c r="L8" s="111"/>
      <c r="M8" s="111"/>
      <c r="N8" s="11"/>
      <c r="O8" s="10"/>
      <c r="P8" s="10"/>
      <c r="Q8" s="10"/>
      <c r="R8" s="10"/>
      <c r="S8" s="10"/>
      <c r="T8" s="10"/>
      <c r="U8" s="10"/>
      <c r="V8" s="10"/>
      <c r="W8" s="10"/>
      <c r="X8" s="10"/>
      <c r="Y8" s="10"/>
      <c r="Z8" s="10"/>
      <c r="AA8" s="10"/>
      <c r="AB8" s="40"/>
    </row>
    <row r="9" spans="1:34" s="3" customFormat="1" ht="8.1" customHeight="1" x14ac:dyDescent="0.3">
      <c r="A9" s="173"/>
      <c r="B9" s="173"/>
      <c r="C9" s="173"/>
      <c r="D9" s="173"/>
      <c r="E9" s="173"/>
      <c r="F9" s="173"/>
      <c r="G9" s="173"/>
      <c r="H9" s="111"/>
      <c r="I9" s="111"/>
      <c r="J9" s="111"/>
      <c r="K9" s="111"/>
      <c r="L9" s="111"/>
      <c r="M9" s="111"/>
      <c r="N9" s="11"/>
      <c r="O9" s="10"/>
      <c r="P9" s="10"/>
      <c r="Q9" s="10"/>
      <c r="R9" s="10"/>
      <c r="S9" s="10"/>
      <c r="T9" s="10"/>
      <c r="U9" s="10"/>
      <c r="V9" s="10"/>
      <c r="W9" s="10"/>
      <c r="X9" s="10"/>
      <c r="Y9" s="10"/>
      <c r="Z9" s="10"/>
      <c r="AA9" s="10"/>
      <c r="AB9" s="41"/>
    </row>
    <row r="10" spans="1:34" s="25" customFormat="1" ht="30.75" customHeight="1" x14ac:dyDescent="0.25">
      <c r="A10" s="151" t="s">
        <v>297</v>
      </c>
      <c r="B10" s="152"/>
      <c r="C10" s="152"/>
      <c r="D10" s="152"/>
      <c r="E10" s="152"/>
      <c r="F10" s="152"/>
      <c r="G10" s="153"/>
      <c r="H10" s="111"/>
      <c r="I10" s="111"/>
      <c r="J10" s="111"/>
      <c r="K10" s="111"/>
      <c r="L10" s="111"/>
      <c r="M10" s="111"/>
      <c r="N10" s="39"/>
      <c r="O10" s="88"/>
      <c r="P10" s="88"/>
      <c r="Q10" s="88"/>
      <c r="R10" s="88"/>
      <c r="S10" s="88"/>
      <c r="T10" s="88"/>
      <c r="U10" s="88"/>
      <c r="V10" s="88"/>
      <c r="W10" s="88"/>
      <c r="X10" s="88"/>
      <c r="Y10" s="88"/>
      <c r="Z10" s="88"/>
      <c r="AA10" s="88"/>
      <c r="AB10" s="39"/>
    </row>
    <row r="11" spans="1:34" s="3" customFormat="1" ht="8.1" customHeight="1" x14ac:dyDescent="0.3">
      <c r="A11" s="172"/>
      <c r="B11" s="172"/>
      <c r="C11" s="172"/>
      <c r="D11" s="172"/>
      <c r="E11" s="172"/>
      <c r="F11" s="172"/>
      <c r="G11" s="172"/>
      <c r="H11" s="111"/>
      <c r="I11" s="111"/>
      <c r="J11" s="111"/>
      <c r="K11" s="111"/>
      <c r="L11" s="111"/>
      <c r="M11" s="111"/>
      <c r="N11" s="11"/>
      <c r="O11" s="10"/>
      <c r="P11" s="10"/>
      <c r="Q11" s="10"/>
      <c r="R11" s="10"/>
      <c r="S11" s="10"/>
      <c r="T11" s="10"/>
      <c r="U11" s="10"/>
      <c r="V11" s="10"/>
      <c r="W11" s="10"/>
      <c r="X11" s="10"/>
      <c r="Y11" s="10"/>
      <c r="Z11" s="10"/>
      <c r="AA11" s="10"/>
      <c r="AB11" s="41"/>
    </row>
    <row r="12" spans="1:34" s="3" customFormat="1" ht="24.95" customHeight="1" x14ac:dyDescent="0.3">
      <c r="A12" s="14" t="s">
        <v>7</v>
      </c>
      <c r="B12" s="161"/>
      <c r="C12" s="161"/>
      <c r="D12" s="161"/>
      <c r="E12" s="14" t="s">
        <v>325</v>
      </c>
      <c r="F12" s="170"/>
      <c r="G12" s="170"/>
      <c r="H12" s="111"/>
      <c r="I12" s="111"/>
      <c r="J12" s="111"/>
      <c r="K12" s="111"/>
      <c r="L12" s="111"/>
      <c r="M12" s="111"/>
      <c r="N12" s="11"/>
      <c r="O12" s="10"/>
      <c r="P12" s="10"/>
      <c r="Q12" s="10"/>
      <c r="R12" s="10"/>
      <c r="S12" s="10"/>
      <c r="T12" s="10"/>
      <c r="U12" s="10"/>
      <c r="V12" s="10"/>
      <c r="W12" s="10"/>
      <c r="X12" s="10"/>
      <c r="Y12" s="10"/>
      <c r="Z12" s="10"/>
      <c r="AA12" s="10"/>
      <c r="AB12" s="41"/>
    </row>
    <row r="13" spans="1:34" s="3" customFormat="1" ht="24.95" customHeight="1" x14ac:dyDescent="0.3">
      <c r="A13" s="14" t="s">
        <v>311</v>
      </c>
      <c r="B13" s="161" t="s">
        <v>11</v>
      </c>
      <c r="C13" s="161"/>
      <c r="D13" s="161"/>
      <c r="E13" s="161"/>
      <c r="F13" s="161"/>
      <c r="G13" s="161"/>
      <c r="H13" s="111" t="str">
        <f>IF(OR(B13="Adjoint Administratif",B13="Agent d'Entretien Qualifié",B13="Agent Service Hospitalier Qualifié"),3050,"")</f>
        <v/>
      </c>
      <c r="I13" s="135" t="str">
        <f>IF(OR(B13="Aide-Soignant",B13="Accompagnant Éducatif et Social",B13="Auxiliaire Puériculture",B13="Ouvrier Principal"),3450,"")</f>
        <v/>
      </c>
      <c r="J13" s="111" t="str">
        <f>IF(OR(B13="Assistant Service Social",B13="Éducateur Spécialisé",B13="Préparateur en Pharmacie Hospitalière"),3650,"")</f>
        <v/>
      </c>
      <c r="K13" s="111" t="str">
        <f>IF(OR(B13="Infirmier",B13="Infirmier Bloc Opératoire"),3960,"")</f>
        <v/>
      </c>
      <c r="L13" s="111" t="str">
        <f>IF(B13="Autres Grades Catégorie A",4360,IF(B13="Autres Grades Catégorie B",3650,IF(B13="Autres Grades Catégorie C",3050,"")))</f>
        <v/>
      </c>
      <c r="M13" s="135" t="str">
        <f>IF(H13=3050,3050,IF(I13=3450,3450,IF(J13=3650,3650,IF(K13=3960,3960,IF(L13=4360,4360,IF(L13=3650,3650,IF(L13=3050,3050,"")))))))</f>
        <v/>
      </c>
      <c r="N13" s="11"/>
      <c r="O13" s="10"/>
      <c r="P13" s="10"/>
      <c r="Q13" s="10"/>
      <c r="R13" s="10"/>
      <c r="S13" s="10"/>
      <c r="T13" s="10"/>
      <c r="U13" s="10"/>
      <c r="V13" s="10"/>
      <c r="W13" s="10"/>
      <c r="X13" s="10"/>
      <c r="Y13" s="10"/>
      <c r="Z13" s="10"/>
      <c r="AA13" s="10"/>
      <c r="AB13" s="134"/>
      <c r="AC13" s="134"/>
      <c r="AD13" s="134"/>
      <c r="AE13" s="134"/>
      <c r="AF13" s="134"/>
      <c r="AG13" s="134"/>
      <c r="AH13" s="134"/>
    </row>
    <row r="14" spans="1:34" s="3" customFormat="1" ht="24.95" customHeight="1" x14ac:dyDescent="0.3">
      <c r="A14" s="14" t="s">
        <v>287</v>
      </c>
      <c r="B14" s="95" t="s">
        <v>0</v>
      </c>
      <c r="C14" s="155" t="s">
        <v>340</v>
      </c>
      <c r="D14" s="155"/>
      <c r="E14" s="155"/>
      <c r="F14" s="169" t="str">
        <f>IF(B14="Sélectionner","",IF(B14="Savoir de base (Niveau 1)","Oui (3 et infra 3)",IF(B14="Certificat Prof. (Niveau 2)","Oui (3 et infra 3)",IF(B14="CAP, BEP (Niveau 3)","Oui (3 et infra 3)","Non"))))</f>
        <v/>
      </c>
      <c r="G14" s="169"/>
      <c r="H14" s="111"/>
      <c r="I14" s="111"/>
      <c r="J14" s="111"/>
      <c r="K14" s="111"/>
      <c r="L14" s="111"/>
      <c r="M14" s="111"/>
      <c r="N14" s="11"/>
      <c r="O14" s="10"/>
      <c r="P14" s="10"/>
      <c r="Q14" s="10"/>
      <c r="R14" s="10"/>
      <c r="S14" s="10"/>
      <c r="T14" s="10"/>
      <c r="U14" s="10"/>
      <c r="V14" s="10"/>
      <c r="W14" s="10"/>
      <c r="X14" s="10"/>
      <c r="Y14" s="10"/>
      <c r="Z14" s="10"/>
      <c r="AA14" s="10"/>
      <c r="AB14" s="41"/>
    </row>
    <row r="15" spans="1:34" s="5" customFormat="1" ht="24.95" customHeight="1" x14ac:dyDescent="0.2">
      <c r="A15" s="14" t="s">
        <v>9</v>
      </c>
      <c r="B15" s="94" t="s">
        <v>0</v>
      </c>
      <c r="C15" s="155" t="s">
        <v>295</v>
      </c>
      <c r="D15" s="155"/>
      <c r="E15" s="155"/>
      <c r="F15" s="161" t="s">
        <v>0</v>
      </c>
      <c r="G15" s="161"/>
      <c r="H15" s="111"/>
      <c r="I15" s="111"/>
      <c r="J15" s="111"/>
      <c r="K15" s="111"/>
      <c r="L15" s="111"/>
      <c r="M15" s="111"/>
      <c r="N15" s="11"/>
      <c r="O15" s="10"/>
      <c r="P15" s="10"/>
      <c r="Q15" s="10"/>
      <c r="R15" s="10"/>
      <c r="S15" s="10"/>
      <c r="T15" s="10"/>
      <c r="U15" s="10"/>
      <c r="V15" s="10"/>
      <c r="W15" s="10"/>
      <c r="X15" s="10"/>
      <c r="Y15" s="10"/>
      <c r="Z15" s="10"/>
      <c r="AA15" s="10"/>
      <c r="AB15" s="42"/>
    </row>
    <row r="16" spans="1:34" s="5" customFormat="1" ht="24.95" customHeight="1" x14ac:dyDescent="0.2">
      <c r="A16" s="14" t="s">
        <v>10</v>
      </c>
      <c r="B16" s="161" t="s">
        <v>0</v>
      </c>
      <c r="C16" s="161"/>
      <c r="D16" s="161"/>
      <c r="E16" s="161"/>
      <c r="F16" s="161"/>
      <c r="G16" s="161"/>
      <c r="H16" s="111"/>
      <c r="I16" s="111"/>
      <c r="J16" s="111"/>
      <c r="K16" s="111"/>
      <c r="L16" s="111"/>
      <c r="M16" s="111"/>
      <c r="N16" s="11"/>
      <c r="O16" s="10"/>
      <c r="P16" s="10"/>
      <c r="Q16" s="10"/>
      <c r="R16" s="10"/>
      <c r="S16" s="10"/>
      <c r="T16" s="10"/>
      <c r="U16" s="10"/>
      <c r="V16" s="10"/>
      <c r="W16" s="10"/>
      <c r="X16" s="10"/>
      <c r="Y16" s="10"/>
      <c r="Z16" s="10"/>
      <c r="AA16" s="10"/>
      <c r="AB16" s="42"/>
    </row>
    <row r="17" spans="1:28" s="6" customFormat="1" ht="24.95" customHeight="1" x14ac:dyDescent="0.2">
      <c r="A17" s="15" t="s">
        <v>298</v>
      </c>
      <c r="B17" s="94"/>
      <c r="C17" s="155"/>
      <c r="D17" s="155"/>
      <c r="E17" s="155"/>
      <c r="F17" s="15"/>
      <c r="G17" s="14"/>
      <c r="H17" s="111"/>
      <c r="I17" s="111"/>
      <c r="J17" s="111"/>
      <c r="K17" s="111"/>
      <c r="L17" s="111"/>
      <c r="M17" s="111"/>
      <c r="N17" s="11"/>
      <c r="O17" s="10"/>
      <c r="P17" s="10"/>
      <c r="Q17" s="10"/>
      <c r="R17" s="10"/>
      <c r="S17" s="10"/>
      <c r="T17" s="10"/>
      <c r="U17" s="10"/>
      <c r="V17" s="10"/>
      <c r="W17" s="10"/>
      <c r="X17" s="10"/>
      <c r="Y17" s="10"/>
      <c r="Z17" s="10"/>
      <c r="AA17" s="10"/>
      <c r="AB17" s="43"/>
    </row>
    <row r="18" spans="1:28" s="6" customFormat="1" ht="24.95" customHeight="1" x14ac:dyDescent="0.2">
      <c r="A18" s="15" t="s">
        <v>12</v>
      </c>
      <c r="B18" s="15"/>
      <c r="C18" s="167"/>
      <c r="D18" s="167"/>
      <c r="E18" s="167"/>
      <c r="F18" s="13"/>
      <c r="G18" s="81"/>
      <c r="H18" s="111"/>
      <c r="I18" s="111"/>
      <c r="J18" s="111"/>
      <c r="K18" s="111"/>
      <c r="L18" s="111"/>
      <c r="M18" s="111"/>
      <c r="N18" s="11"/>
      <c r="O18" s="10"/>
      <c r="P18" s="10"/>
      <c r="Q18" s="10"/>
      <c r="R18" s="10"/>
      <c r="S18" s="10"/>
      <c r="T18" s="10"/>
      <c r="U18" s="10"/>
      <c r="V18" s="10"/>
      <c r="W18" s="10"/>
      <c r="X18" s="10"/>
      <c r="Y18" s="10"/>
      <c r="Z18" s="10"/>
      <c r="AA18" s="10"/>
      <c r="AB18" s="43"/>
    </row>
    <row r="19" spans="1:28" s="7" customFormat="1" ht="24.95" customHeight="1" x14ac:dyDescent="0.2">
      <c r="A19" s="155" t="s">
        <v>347</v>
      </c>
      <c r="B19" s="155"/>
      <c r="C19" s="155"/>
      <c r="D19" s="155"/>
      <c r="E19" s="136"/>
      <c r="F19" s="14"/>
      <c r="G19" s="15"/>
      <c r="H19" s="111"/>
      <c r="I19" s="111"/>
      <c r="J19" s="111"/>
      <c r="K19" s="111"/>
      <c r="L19" s="111"/>
      <c r="M19" s="111"/>
      <c r="N19" s="11"/>
      <c r="O19" s="10"/>
      <c r="P19" s="10"/>
      <c r="Q19" s="10"/>
      <c r="R19" s="10"/>
      <c r="S19" s="10"/>
      <c r="T19" s="10"/>
      <c r="U19" s="10"/>
      <c r="V19" s="10"/>
      <c r="W19" s="10"/>
      <c r="X19" s="10"/>
      <c r="Y19" s="10"/>
      <c r="Z19" s="10"/>
      <c r="AA19" s="52"/>
      <c r="AB19" s="44"/>
    </row>
    <row r="20" spans="1:28" s="32" customFormat="1" ht="8.1" customHeight="1" x14ac:dyDescent="0.2">
      <c r="A20" s="163"/>
      <c r="B20" s="163"/>
      <c r="C20" s="163"/>
      <c r="D20" s="163"/>
      <c r="E20" s="163"/>
      <c r="F20" s="163"/>
      <c r="G20" s="163"/>
      <c r="H20" s="111"/>
      <c r="I20" s="111"/>
      <c r="J20" s="111"/>
      <c r="K20" s="111"/>
      <c r="L20" s="111"/>
      <c r="M20" s="111"/>
      <c r="N20" s="38"/>
      <c r="O20" s="87"/>
      <c r="P20" s="87"/>
      <c r="Q20" s="87"/>
      <c r="R20" s="87"/>
      <c r="S20" s="87"/>
      <c r="T20" s="87"/>
      <c r="U20" s="87"/>
      <c r="V20" s="87"/>
      <c r="W20" s="87"/>
      <c r="X20" s="87"/>
      <c r="Y20" s="87"/>
      <c r="Z20" s="87"/>
      <c r="AA20" s="96"/>
      <c r="AB20" s="45"/>
    </row>
    <row r="21" spans="1:28" s="25" customFormat="1" ht="30.75" customHeight="1" x14ac:dyDescent="0.25">
      <c r="A21" s="151" t="s">
        <v>299</v>
      </c>
      <c r="B21" s="152"/>
      <c r="C21" s="152"/>
      <c r="D21" s="152"/>
      <c r="E21" s="152"/>
      <c r="F21" s="152"/>
      <c r="G21" s="153"/>
      <c r="H21" s="111"/>
      <c r="I21" s="111"/>
      <c r="J21" s="111"/>
      <c r="K21" s="111"/>
      <c r="L21" s="111"/>
      <c r="M21" s="111"/>
      <c r="N21" s="39"/>
      <c r="O21" s="88"/>
      <c r="P21" s="88"/>
      <c r="Q21" s="88"/>
      <c r="R21" s="88"/>
      <c r="S21" s="88"/>
      <c r="T21" s="88"/>
      <c r="U21" s="88"/>
      <c r="V21" s="88"/>
      <c r="W21" s="88"/>
      <c r="X21" s="88"/>
      <c r="Y21" s="88"/>
      <c r="Z21" s="88"/>
      <c r="AA21" s="88"/>
      <c r="AB21" s="39"/>
    </row>
    <row r="22" spans="1:28" s="31" customFormat="1" ht="8.1" customHeight="1" x14ac:dyDescent="0.25">
      <c r="A22" s="181"/>
      <c r="B22" s="181"/>
      <c r="C22" s="181"/>
      <c r="D22" s="181"/>
      <c r="E22" s="181"/>
      <c r="F22" s="181"/>
      <c r="G22" s="181"/>
      <c r="H22" s="111"/>
      <c r="I22" s="111"/>
      <c r="J22" s="111"/>
      <c r="K22" s="111"/>
      <c r="L22" s="111"/>
      <c r="M22" s="111"/>
      <c r="N22" s="46"/>
      <c r="O22" s="89"/>
      <c r="P22" s="89"/>
      <c r="Q22" s="89"/>
      <c r="R22" s="89"/>
      <c r="S22" s="89"/>
      <c r="T22" s="89"/>
      <c r="U22" s="89"/>
      <c r="V22" s="89"/>
      <c r="W22" s="89"/>
      <c r="X22" s="89"/>
      <c r="Y22" s="89"/>
      <c r="Z22" s="89"/>
      <c r="AA22" s="89"/>
      <c r="AB22" s="46"/>
    </row>
    <row r="23" spans="1:28" ht="24.95" customHeight="1" x14ac:dyDescent="0.2">
      <c r="A23" s="82" t="s">
        <v>285</v>
      </c>
      <c r="B23" s="154" t="s">
        <v>342</v>
      </c>
      <c r="C23" s="154"/>
      <c r="D23" s="154"/>
      <c r="E23" s="154"/>
      <c r="F23" s="86" t="s">
        <v>318</v>
      </c>
      <c r="G23" s="98" t="s">
        <v>317</v>
      </c>
      <c r="H23" s="111">
        <f>IF(B23="Formation certifiante",1,0)</f>
        <v>0</v>
      </c>
      <c r="I23" s="111">
        <f>IF(B23="Formation diplômante",1,0)</f>
        <v>0</v>
      </c>
      <c r="J23" s="111">
        <f>SUM(H23:I23)</f>
        <v>0</v>
      </c>
    </row>
    <row r="24" spans="1:28" s="7" customFormat="1" ht="50.1" customHeight="1" x14ac:dyDescent="0.2">
      <c r="A24" s="14" t="s">
        <v>13</v>
      </c>
      <c r="B24" s="226"/>
      <c r="C24" s="226"/>
      <c r="D24" s="226"/>
      <c r="E24" s="226"/>
      <c r="F24" s="226"/>
      <c r="G24" s="226"/>
      <c r="H24" s="111"/>
      <c r="I24" s="111"/>
      <c r="J24" s="111"/>
      <c r="K24" s="111"/>
      <c r="L24" s="111"/>
      <c r="M24" s="111"/>
      <c r="N24" s="11"/>
      <c r="O24" s="10"/>
      <c r="P24" s="10"/>
      <c r="Q24" s="10"/>
      <c r="R24" s="10"/>
      <c r="S24" s="10"/>
      <c r="T24" s="10"/>
      <c r="U24" s="10"/>
      <c r="V24" s="10"/>
      <c r="W24" s="10"/>
      <c r="X24" s="10"/>
      <c r="Y24" s="10"/>
      <c r="Z24" s="10"/>
      <c r="AA24" s="52"/>
      <c r="AB24" s="44"/>
    </row>
    <row r="25" spans="1:28" s="8" customFormat="1" ht="24.95" customHeight="1" x14ac:dyDescent="0.2">
      <c r="A25" s="14"/>
      <c r="B25" s="14"/>
      <c r="C25" s="14"/>
      <c r="D25" s="137"/>
      <c r="E25" s="137"/>
      <c r="F25" s="137"/>
      <c r="G25" s="138"/>
      <c r="H25" s="111"/>
      <c r="I25" s="111"/>
      <c r="J25" s="111"/>
      <c r="K25" s="111"/>
      <c r="L25" s="111"/>
      <c r="M25" s="111"/>
      <c r="N25" s="11"/>
      <c r="O25" s="10"/>
      <c r="P25" s="10"/>
      <c r="Q25" s="10"/>
      <c r="R25" s="10"/>
      <c r="S25" s="10"/>
      <c r="T25" s="10"/>
      <c r="U25" s="10"/>
      <c r="V25" s="10"/>
      <c r="W25" s="10"/>
      <c r="X25" s="10"/>
      <c r="Y25" s="10"/>
      <c r="Z25" s="10"/>
      <c r="AA25" s="10"/>
      <c r="AB25" s="47"/>
    </row>
    <row r="26" spans="1:28" s="8" customFormat="1" ht="24.95" customHeight="1" x14ac:dyDescent="0.2">
      <c r="A26" s="61"/>
      <c r="B26" s="100"/>
      <c r="C26" s="196"/>
      <c r="D26" s="196"/>
      <c r="E26" s="196"/>
      <c r="F26" s="196"/>
      <c r="G26" s="196"/>
      <c r="H26" s="111"/>
      <c r="I26" s="111"/>
      <c r="J26" s="111"/>
      <c r="K26" s="111"/>
      <c r="L26" s="111"/>
      <c r="M26" s="111"/>
      <c r="N26" s="11"/>
      <c r="O26" s="10"/>
      <c r="P26" s="10"/>
      <c r="Q26" s="10"/>
      <c r="R26" s="10"/>
      <c r="S26" s="10"/>
      <c r="T26" s="10"/>
      <c r="U26" s="10"/>
      <c r="V26" s="10"/>
      <c r="W26" s="10"/>
      <c r="X26" s="10"/>
      <c r="Y26" s="10"/>
      <c r="Z26" s="10"/>
      <c r="AA26" s="10"/>
      <c r="AB26" s="47"/>
    </row>
    <row r="27" spans="1:28" s="8" customFormat="1" ht="24.95" customHeight="1" x14ac:dyDescent="0.2">
      <c r="A27" s="183" t="str">
        <f>IF(AND(J23=1,B26="",G26=""),"Vous devez obligatoirement renseigner le code RNCP ou Répertoire Spécifique ACTIVE","")</f>
        <v/>
      </c>
      <c r="B27" s="183"/>
      <c r="C27" s="183"/>
      <c r="D27" s="183"/>
      <c r="E27" s="183"/>
      <c r="F27" s="183"/>
      <c r="G27" s="183"/>
      <c r="H27" s="111"/>
      <c r="I27" s="111"/>
      <c r="J27" s="111"/>
      <c r="K27" s="111"/>
      <c r="L27" s="111"/>
      <c r="M27" s="111"/>
      <c r="N27" s="11"/>
      <c r="O27" s="10"/>
      <c r="P27" s="10"/>
      <c r="Q27" s="10"/>
      <c r="R27" s="10"/>
      <c r="S27" s="10"/>
      <c r="T27" s="10"/>
      <c r="U27" s="10"/>
      <c r="V27" s="10"/>
      <c r="W27" s="10"/>
      <c r="X27" s="10"/>
      <c r="Y27" s="10"/>
      <c r="Z27" s="10"/>
      <c r="AA27" s="10"/>
      <c r="AB27" s="47"/>
    </row>
    <row r="28" spans="1:28" s="7" customFormat="1" ht="24.95" customHeight="1" x14ac:dyDescent="0.2">
      <c r="A28" s="155" t="s">
        <v>312</v>
      </c>
      <c r="B28" s="155"/>
      <c r="C28" s="155"/>
      <c r="D28" s="155"/>
      <c r="E28" s="165"/>
      <c r="F28" s="165"/>
      <c r="G28" s="165"/>
      <c r="H28" s="111"/>
      <c r="I28" s="111"/>
      <c r="J28" s="111"/>
      <c r="K28" s="111"/>
      <c r="L28" s="111"/>
      <c r="M28" s="111"/>
      <c r="N28" s="11"/>
      <c r="O28" s="10"/>
      <c r="P28" s="10"/>
      <c r="Q28" s="10"/>
      <c r="R28" s="10"/>
      <c r="S28" s="10"/>
      <c r="T28" s="10"/>
      <c r="U28" s="10"/>
      <c r="V28" s="10"/>
      <c r="W28" s="10"/>
      <c r="X28" s="10"/>
      <c r="Y28" s="10"/>
      <c r="Z28" s="10"/>
      <c r="AA28" s="10"/>
      <c r="AB28" s="44"/>
    </row>
    <row r="29" spans="1:28" s="6" customFormat="1" ht="24.95" customHeight="1" x14ac:dyDescent="0.2">
      <c r="A29" s="14" t="s">
        <v>15</v>
      </c>
      <c r="B29" s="99"/>
      <c r="C29" s="14"/>
      <c r="D29" s="14"/>
      <c r="E29" s="13" t="s">
        <v>16</v>
      </c>
      <c r="F29" s="185"/>
      <c r="G29" s="185"/>
      <c r="H29" s="111"/>
      <c r="I29" s="111"/>
      <c r="J29" s="111"/>
      <c r="K29" s="111"/>
      <c r="L29" s="111"/>
      <c r="M29" s="111"/>
      <c r="N29" s="11"/>
      <c r="O29" s="10"/>
      <c r="P29" s="10"/>
      <c r="Q29" s="10"/>
      <c r="R29" s="10"/>
      <c r="S29" s="10"/>
      <c r="T29" s="10"/>
      <c r="U29" s="10"/>
      <c r="V29" s="10"/>
      <c r="W29" s="10"/>
      <c r="X29" s="10"/>
      <c r="Y29" s="10"/>
      <c r="Z29" s="10"/>
      <c r="AA29" s="10"/>
      <c r="AB29" s="43"/>
    </row>
    <row r="30" spans="1:28" s="6" customFormat="1" ht="24.95" customHeight="1" x14ac:dyDescent="0.2">
      <c r="A30" s="33"/>
      <c r="B30" s="30"/>
      <c r="C30" s="14"/>
      <c r="D30" s="14"/>
      <c r="E30" s="14"/>
      <c r="F30" s="14"/>
      <c r="G30" s="15"/>
      <c r="H30" s="111"/>
      <c r="I30" s="111"/>
      <c r="J30" s="111"/>
      <c r="K30" s="111"/>
      <c r="L30" s="111"/>
      <c r="M30" s="111"/>
      <c r="N30" s="11"/>
      <c r="O30" s="10"/>
      <c r="P30" s="10"/>
      <c r="Q30" s="10"/>
      <c r="R30" s="10"/>
      <c r="S30" s="10"/>
      <c r="T30" s="10"/>
      <c r="U30" s="10"/>
      <c r="V30" s="10"/>
      <c r="W30" s="10"/>
      <c r="X30" s="10"/>
      <c r="Y30" s="10"/>
      <c r="Z30" s="10"/>
      <c r="AA30" s="10"/>
      <c r="AB30" s="43"/>
    </row>
    <row r="31" spans="1:28" s="6" customFormat="1" ht="24.95" customHeight="1" x14ac:dyDescent="0.2">
      <c r="A31" s="13" t="s">
        <v>17</v>
      </c>
      <c r="B31" s="97"/>
      <c r="C31" s="14"/>
      <c r="D31" s="14"/>
      <c r="E31" s="13"/>
      <c r="F31" s="13" t="s">
        <v>18</v>
      </c>
      <c r="G31" s="101"/>
      <c r="H31" s="111"/>
      <c r="I31" s="111"/>
      <c r="J31" s="111"/>
      <c r="K31" s="111"/>
      <c r="L31" s="111"/>
      <c r="M31" s="111"/>
      <c r="N31" s="11"/>
      <c r="O31" s="10"/>
      <c r="P31" s="10"/>
      <c r="Q31" s="10"/>
      <c r="R31" s="10"/>
      <c r="S31" s="10"/>
      <c r="T31" s="10"/>
      <c r="U31" s="10"/>
      <c r="V31" s="10"/>
      <c r="W31" s="10"/>
      <c r="X31" s="10"/>
      <c r="Y31" s="10"/>
      <c r="Z31" s="10"/>
      <c r="AA31" s="10"/>
      <c r="AB31" s="43"/>
    </row>
    <row r="32" spans="1:28" s="6" customFormat="1" ht="24.95" customHeight="1" x14ac:dyDescent="0.2">
      <c r="A32" s="13" t="s">
        <v>19</v>
      </c>
      <c r="B32" s="97"/>
      <c r="C32" s="102"/>
      <c r="D32" s="102"/>
      <c r="E32" s="14"/>
      <c r="F32" s="13" t="s">
        <v>20</v>
      </c>
      <c r="G32" s="101"/>
      <c r="H32" s="111"/>
      <c r="I32" s="111"/>
      <c r="J32" s="111"/>
      <c r="K32" s="111"/>
      <c r="L32" s="111"/>
      <c r="M32" s="111"/>
      <c r="N32" s="11"/>
      <c r="O32" s="10"/>
      <c r="P32" s="10"/>
      <c r="Q32" s="10"/>
      <c r="R32" s="10"/>
      <c r="S32" s="10"/>
      <c r="T32" s="10"/>
      <c r="U32" s="10"/>
      <c r="V32" s="10"/>
      <c r="W32" s="10"/>
      <c r="X32" s="10"/>
      <c r="Y32" s="10"/>
      <c r="Z32" s="10"/>
      <c r="AA32" s="10"/>
      <c r="AB32" s="43"/>
    </row>
    <row r="33" spans="1:28" s="6" customFormat="1" ht="24.95" customHeight="1" x14ac:dyDescent="0.2">
      <c r="A33" s="13" t="s">
        <v>21</v>
      </c>
      <c r="B33" s="161"/>
      <c r="C33" s="161"/>
      <c r="D33" s="161"/>
      <c r="E33" s="14"/>
      <c r="F33" s="13" t="s">
        <v>22</v>
      </c>
      <c r="G33" s="98"/>
      <c r="H33" s="111"/>
      <c r="I33" s="111"/>
      <c r="J33" s="111"/>
      <c r="K33" s="111"/>
      <c r="L33" s="111"/>
      <c r="M33" s="111"/>
      <c r="N33" s="11"/>
      <c r="O33" s="10"/>
      <c r="P33" s="10"/>
      <c r="Q33" s="10"/>
      <c r="R33" s="10"/>
      <c r="S33" s="10"/>
      <c r="T33" s="10"/>
      <c r="U33" s="10"/>
      <c r="V33" s="10"/>
      <c r="W33" s="10"/>
      <c r="X33" s="10"/>
      <c r="Y33" s="10"/>
      <c r="Z33" s="10"/>
      <c r="AA33" s="10"/>
      <c r="AB33" s="43"/>
    </row>
    <row r="34" spans="1:28" s="32" customFormat="1" ht="8.1" customHeight="1" x14ac:dyDescent="0.2">
      <c r="A34" s="163"/>
      <c r="B34" s="163"/>
      <c r="C34" s="163"/>
      <c r="D34" s="163"/>
      <c r="E34" s="163"/>
      <c r="F34" s="163"/>
      <c r="G34" s="163"/>
      <c r="H34" s="111"/>
      <c r="I34" s="111"/>
      <c r="J34" s="111"/>
      <c r="K34" s="111"/>
      <c r="L34" s="111"/>
      <c r="M34" s="111"/>
      <c r="N34" s="38"/>
      <c r="O34" s="87"/>
      <c r="P34" s="87"/>
      <c r="Q34" s="87"/>
      <c r="R34" s="87"/>
      <c r="S34" s="87"/>
      <c r="T34" s="87"/>
      <c r="U34" s="87"/>
      <c r="V34" s="87"/>
      <c r="W34" s="87"/>
      <c r="X34" s="87"/>
      <c r="Y34" s="87"/>
      <c r="Z34" s="87"/>
      <c r="AA34" s="87"/>
      <c r="AB34" s="45"/>
    </row>
    <row r="35" spans="1:28" s="26" customFormat="1" ht="30.75" x14ac:dyDescent="0.25">
      <c r="A35" s="186" t="s">
        <v>326</v>
      </c>
      <c r="B35" s="186"/>
      <c r="C35" s="186"/>
      <c r="D35" s="186"/>
      <c r="E35" s="186"/>
      <c r="F35" s="186"/>
      <c r="G35" s="187"/>
      <c r="H35" s="111"/>
      <c r="I35" s="111"/>
      <c r="J35" s="111"/>
      <c r="K35" s="111"/>
      <c r="L35" s="111"/>
      <c r="M35" s="111"/>
      <c r="N35" s="39"/>
      <c r="O35" s="88"/>
      <c r="P35" s="88"/>
      <c r="Q35" s="88"/>
      <c r="R35" s="88"/>
      <c r="S35" s="88"/>
      <c r="T35" s="88"/>
      <c r="U35" s="88"/>
      <c r="V35" s="88"/>
      <c r="W35" s="88"/>
      <c r="X35" s="88"/>
      <c r="Y35" s="88"/>
      <c r="Z35" s="88"/>
      <c r="AA35" s="88"/>
      <c r="AB35" s="48"/>
    </row>
    <row r="36" spans="1:28" s="34" customFormat="1" ht="8.1" customHeight="1" thickBot="1" x14ac:dyDescent="0.3">
      <c r="A36" s="164"/>
      <c r="B36" s="164"/>
      <c r="C36" s="164"/>
      <c r="D36" s="164"/>
      <c r="E36" s="164"/>
      <c r="F36" s="164"/>
      <c r="G36" s="164"/>
      <c r="H36" s="111"/>
      <c r="I36" s="111"/>
      <c r="J36" s="111"/>
      <c r="K36" s="111"/>
      <c r="L36" s="111"/>
      <c r="M36" s="111"/>
      <c r="N36" s="46"/>
      <c r="O36" s="89"/>
      <c r="P36" s="89"/>
      <c r="Q36" s="89"/>
      <c r="R36" s="89"/>
      <c r="S36" s="89"/>
      <c r="T36" s="89"/>
      <c r="U36" s="89"/>
      <c r="V36" s="89"/>
      <c r="W36" s="89"/>
      <c r="X36" s="89"/>
      <c r="Y36" s="89"/>
      <c r="Z36" s="89"/>
      <c r="AA36" s="89"/>
      <c r="AB36" s="46"/>
    </row>
    <row r="37" spans="1:28" s="18" customFormat="1" ht="24.95" customHeight="1" x14ac:dyDescent="0.2">
      <c r="A37" s="199" t="str">
        <f>IF(B23="Sélectionner","",IF(B23="Diplôme Universitaire","Pour les diplômes universitaires, la prise en charge est limité à 50% des frais pédagogiques",IF(B6="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7" s="228"/>
      <c r="C37" s="228"/>
      <c r="D37" s="228"/>
      <c r="E37" s="228"/>
      <c r="F37" s="199" t="s">
        <v>305</v>
      </c>
      <c r="G37" s="200"/>
      <c r="H37" s="112"/>
      <c r="I37" s="111"/>
      <c r="J37" s="111"/>
      <c r="K37" s="111"/>
      <c r="L37" s="111"/>
      <c r="M37" s="111"/>
      <c r="N37" s="11"/>
      <c r="O37" s="10"/>
      <c r="P37" s="10"/>
      <c r="Q37" s="10"/>
      <c r="R37" s="10"/>
      <c r="S37" s="10"/>
      <c r="T37" s="10"/>
      <c r="U37" s="10"/>
      <c r="V37" s="10"/>
      <c r="W37" s="10"/>
      <c r="X37" s="10"/>
      <c r="Y37" s="10"/>
      <c r="Z37" s="10"/>
      <c r="AA37" s="10"/>
      <c r="AB37" s="49"/>
    </row>
    <row r="38" spans="1:28" s="9" customFormat="1" ht="24.95" customHeight="1" x14ac:dyDescent="0.2">
      <c r="A38" s="201"/>
      <c r="B38" s="229"/>
      <c r="C38" s="229"/>
      <c r="D38" s="229"/>
      <c r="E38" s="229"/>
      <c r="F38" s="201" t="s">
        <v>306</v>
      </c>
      <c r="G38" s="202"/>
      <c r="H38" s="111"/>
      <c r="I38" s="111"/>
      <c r="J38" s="111"/>
      <c r="K38" s="111"/>
      <c r="L38" s="111"/>
      <c r="M38" s="111"/>
      <c r="N38" s="11"/>
      <c r="O38" s="10"/>
      <c r="P38" s="10"/>
      <c r="Q38" s="10"/>
      <c r="R38" s="10"/>
      <c r="S38" s="10"/>
      <c r="T38" s="10"/>
      <c r="U38" s="10"/>
      <c r="V38" s="10"/>
      <c r="W38" s="10"/>
      <c r="X38" s="10"/>
      <c r="Y38" s="10"/>
      <c r="Z38" s="10"/>
      <c r="AA38" s="10"/>
      <c r="AB38" s="50"/>
    </row>
    <row r="39" spans="1:28" s="9" customFormat="1" ht="24.95" customHeight="1" thickBot="1" x14ac:dyDescent="0.25">
      <c r="A39" s="230"/>
      <c r="B39" s="231"/>
      <c r="C39" s="231"/>
      <c r="D39" s="231"/>
      <c r="E39" s="231"/>
      <c r="F39" s="203" t="str">
        <f>IF(B6="","",IF(B6="Panel 1 : établissement de plus de 1 000 agents",(G41*25%),IF(B6="Panel 2 : établissement de 300 à 1 000 agents",(G41*15%),"")))</f>
        <v/>
      </c>
      <c r="G39" s="204"/>
      <c r="H39" s="111"/>
      <c r="I39" s="111"/>
      <c r="J39" s="111"/>
      <c r="K39" s="111"/>
      <c r="L39" s="111"/>
      <c r="M39" s="111"/>
      <c r="N39" s="11"/>
      <c r="O39" s="10"/>
      <c r="P39" s="10"/>
      <c r="Q39" s="10"/>
      <c r="R39" s="10"/>
      <c r="S39" s="10"/>
      <c r="T39" s="10"/>
      <c r="U39" s="10"/>
      <c r="V39" s="10"/>
      <c r="W39" s="10"/>
      <c r="X39" s="10"/>
      <c r="Y39" s="10"/>
      <c r="Z39" s="10"/>
      <c r="AA39" s="10"/>
      <c r="AB39" s="50"/>
    </row>
    <row r="40" spans="1:28" s="6" customFormat="1" ht="24.95" customHeight="1" thickBot="1" x14ac:dyDescent="0.25">
      <c r="A40" s="158"/>
      <c r="B40" s="159"/>
      <c r="C40" s="160" t="s">
        <v>23</v>
      </c>
      <c r="D40" s="160"/>
      <c r="E40" s="93" t="s">
        <v>24</v>
      </c>
      <c r="F40" s="93" t="s">
        <v>25</v>
      </c>
      <c r="G40" s="93" t="s">
        <v>26</v>
      </c>
      <c r="H40" s="111"/>
      <c r="I40" s="111"/>
      <c r="J40" s="111"/>
      <c r="K40" s="111"/>
      <c r="L40" s="111"/>
      <c r="M40" s="111"/>
      <c r="N40" s="11"/>
      <c r="O40" s="10"/>
      <c r="P40" s="10"/>
      <c r="Q40" s="10"/>
      <c r="R40" s="10"/>
      <c r="S40" s="10"/>
      <c r="T40" s="10"/>
      <c r="U40" s="10"/>
      <c r="V40" s="10"/>
      <c r="W40" s="10"/>
      <c r="X40" s="10"/>
      <c r="Y40" s="10"/>
      <c r="Z40" s="10"/>
      <c r="AA40" s="10"/>
      <c r="AB40" s="43"/>
    </row>
    <row r="41" spans="1:28" s="6" customFormat="1" ht="24.95" customHeight="1" thickBot="1" x14ac:dyDescent="0.25">
      <c r="A41" s="156" t="s">
        <v>284</v>
      </c>
      <c r="B41" s="157"/>
      <c r="C41" s="184">
        <v>0</v>
      </c>
      <c r="D41" s="184"/>
      <c r="E41" s="103">
        <v>0</v>
      </c>
      <c r="F41" s="107">
        <f>IF(G33="",0,IF(G33&lt;=52,(G31+G32)*21.61,IF(G33&gt;52,(M13/151.67)*(G31+G32))))</f>
        <v>0</v>
      </c>
      <c r="G41" s="105">
        <f>SUM(C41:F41)</f>
        <v>0</v>
      </c>
      <c r="H41" s="111"/>
      <c r="I41" s="111"/>
      <c r="J41" s="111"/>
      <c r="K41" s="111"/>
      <c r="L41" s="111"/>
      <c r="M41" s="111"/>
      <c r="N41" s="11"/>
      <c r="O41" s="10"/>
      <c r="P41" s="10"/>
      <c r="Q41" s="10"/>
      <c r="R41" s="10"/>
      <c r="S41" s="10"/>
      <c r="T41" s="10"/>
      <c r="U41" s="10"/>
      <c r="V41" s="10"/>
      <c r="W41" s="10"/>
      <c r="X41" s="10"/>
      <c r="Y41" s="10"/>
      <c r="Z41" s="10"/>
      <c r="AA41" s="10"/>
      <c r="AB41" s="43"/>
    </row>
    <row r="42" spans="1:28" s="7" customFormat="1" ht="24.95" customHeight="1" thickBot="1" x14ac:dyDescent="0.25">
      <c r="A42" s="156" t="s">
        <v>321</v>
      </c>
      <c r="B42" s="157"/>
      <c r="C42" s="180">
        <f>SUM(C47:D49)</f>
        <v>0</v>
      </c>
      <c r="D42" s="180"/>
      <c r="E42" s="106">
        <f>SUM(E47:E49)</f>
        <v>0</v>
      </c>
      <c r="F42" s="107">
        <f>SUM(F47:F49)</f>
        <v>0</v>
      </c>
      <c r="G42" s="106">
        <f>SUM(C42:F42)</f>
        <v>0</v>
      </c>
      <c r="H42" s="111"/>
      <c r="I42" s="111"/>
      <c r="J42" s="111"/>
      <c r="K42" s="111"/>
      <c r="L42" s="111"/>
      <c r="M42" s="111"/>
      <c r="N42" s="11"/>
      <c r="O42" s="10"/>
      <c r="P42" s="10"/>
      <c r="Q42" s="10"/>
      <c r="R42" s="10"/>
      <c r="S42" s="10"/>
      <c r="T42" s="10"/>
      <c r="U42" s="10"/>
      <c r="V42" s="10"/>
      <c r="W42" s="10"/>
      <c r="X42" s="10"/>
      <c r="Y42" s="10"/>
      <c r="Z42" s="10"/>
      <c r="AA42" s="10"/>
      <c r="AB42" s="44"/>
    </row>
    <row r="43" spans="1:28" s="7" customFormat="1" ht="24.95" customHeight="1" thickBot="1" x14ac:dyDescent="0.25">
      <c r="A43" s="156" t="s">
        <v>322</v>
      </c>
      <c r="B43" s="157"/>
      <c r="C43" s="184">
        <v>0</v>
      </c>
      <c r="D43" s="184"/>
      <c r="E43" s="103">
        <v>0</v>
      </c>
      <c r="F43" s="104">
        <v>0</v>
      </c>
      <c r="G43" s="106">
        <f>SUM(C43:F43)</f>
        <v>0</v>
      </c>
      <c r="H43" s="111"/>
      <c r="I43" s="111"/>
      <c r="J43" s="111"/>
      <c r="K43" s="111"/>
      <c r="L43" s="111"/>
      <c r="M43" s="111"/>
      <c r="N43" s="11"/>
      <c r="O43" s="10"/>
      <c r="P43" s="10"/>
      <c r="Q43" s="10"/>
      <c r="R43" s="10"/>
      <c r="S43" s="10"/>
      <c r="T43" s="10"/>
      <c r="U43" s="10"/>
      <c r="V43" s="10"/>
      <c r="W43" s="10"/>
      <c r="X43" s="10"/>
      <c r="Y43" s="10"/>
      <c r="Z43" s="10"/>
      <c r="AA43" s="10"/>
      <c r="AB43" s="44"/>
    </row>
    <row r="44" spans="1:28" s="7" customFormat="1" ht="24.95" customHeight="1" thickBot="1" x14ac:dyDescent="0.25">
      <c r="A44" s="156" t="s">
        <v>283</v>
      </c>
      <c r="B44" s="157"/>
      <c r="C44" s="180">
        <f>SUM(C41-(C42+C43))</f>
        <v>0</v>
      </c>
      <c r="D44" s="180"/>
      <c r="E44" s="106">
        <f>SUM(E41-(E42+E43))</f>
        <v>0</v>
      </c>
      <c r="F44" s="107">
        <f>SUM(F41-(F42+F43))</f>
        <v>0</v>
      </c>
      <c r="G44" s="106">
        <f>SUM(C44:F44)</f>
        <v>0</v>
      </c>
      <c r="H44" s="111"/>
      <c r="I44" s="111"/>
      <c r="J44" s="111"/>
      <c r="K44" s="111"/>
      <c r="L44" s="111"/>
      <c r="M44" s="111"/>
      <c r="N44" s="11"/>
      <c r="O44" s="10"/>
      <c r="P44" s="10"/>
      <c r="Q44" s="10"/>
      <c r="R44" s="10"/>
      <c r="S44" s="10"/>
      <c r="T44" s="10"/>
      <c r="U44" s="10"/>
      <c r="V44" s="10"/>
      <c r="W44" s="10"/>
      <c r="X44" s="10"/>
      <c r="Y44" s="10"/>
      <c r="Z44" s="10"/>
      <c r="AA44" s="10"/>
      <c r="AB44" s="44"/>
    </row>
    <row r="45" spans="1:28" s="6" customFormat="1" ht="24.95" customHeight="1" thickBot="1" x14ac:dyDescent="0.25">
      <c r="A45" s="156" t="s">
        <v>282</v>
      </c>
      <c r="B45" s="157"/>
      <c r="C45" s="180">
        <f>SUM(C42:D44)</f>
        <v>0</v>
      </c>
      <c r="D45" s="180"/>
      <c r="E45" s="106">
        <f>SUM(E42:E44)</f>
        <v>0</v>
      </c>
      <c r="F45" s="106">
        <f>SUM(F42:F44)</f>
        <v>0</v>
      </c>
      <c r="G45" s="106">
        <f>SUM(C45:F45)</f>
        <v>0</v>
      </c>
      <c r="H45" s="111"/>
      <c r="I45" s="111"/>
      <c r="J45" s="111"/>
      <c r="K45" s="111"/>
      <c r="L45" s="111"/>
      <c r="M45" s="111"/>
      <c r="N45" s="11"/>
      <c r="O45" s="10"/>
      <c r="P45" s="10"/>
      <c r="Q45" s="10"/>
      <c r="R45" s="10"/>
      <c r="S45" s="10"/>
      <c r="T45" s="10"/>
      <c r="U45" s="10"/>
      <c r="V45" s="10"/>
      <c r="W45" s="10"/>
      <c r="X45" s="10"/>
      <c r="Y45" s="10"/>
      <c r="Z45" s="10"/>
      <c r="AA45" s="10"/>
      <c r="AB45" s="43"/>
    </row>
    <row r="46" spans="1:28" s="52" customFormat="1" ht="8.1" customHeight="1" thickBot="1" x14ac:dyDescent="0.25">
      <c r="A46" s="179"/>
      <c r="B46" s="179"/>
      <c r="C46" s="179"/>
      <c r="D46" s="179"/>
      <c r="E46" s="179"/>
      <c r="F46" s="179"/>
      <c r="G46" s="179"/>
      <c r="H46" s="111"/>
      <c r="I46" s="111"/>
      <c r="J46" s="111"/>
      <c r="K46" s="111"/>
      <c r="L46" s="111"/>
      <c r="M46" s="111"/>
      <c r="N46" s="11"/>
      <c r="O46" s="10"/>
      <c r="P46" s="10"/>
      <c r="Q46" s="10"/>
      <c r="R46" s="10"/>
      <c r="S46" s="10"/>
      <c r="T46" s="10"/>
      <c r="U46" s="10"/>
      <c r="V46" s="10"/>
      <c r="W46" s="10"/>
      <c r="X46" s="10"/>
      <c r="Y46" s="10"/>
      <c r="Z46" s="10"/>
      <c r="AA46" s="10"/>
    </row>
    <row r="47" spans="1:28" s="79" customFormat="1" ht="24.95" hidden="1" customHeight="1" x14ac:dyDescent="0.3">
      <c r="A47" s="233" t="str">
        <f>IF(B23="Diplôme universitaire","",IF(B6='liste des établissements'!B25,B6,""))</f>
        <v/>
      </c>
      <c r="B47" s="233"/>
      <c r="C47" s="216">
        <f>IF(B23="Diplôme Universitaire",0,IF(A47="",0,IF(AND(B6="Panel 1 : établissement de plus de 1 000 agents",F39-(E42+F42)&gt;=C41),C41,F39-(E42+F42))))</f>
        <v>0</v>
      </c>
      <c r="D47" s="216"/>
      <c r="E47" s="90">
        <f>IF(A49="Diplôme Universitaire",0,IF(A47="",0,IF(AND(B6="Panel 1 : établissement de plus de 1 000 agents",F39-F42&gt;=E41),E41,F39-F42)))</f>
        <v>0</v>
      </c>
      <c r="F47" s="90">
        <f>IF(A47="",0,IF(AND(B6="Panel 1 : établissement de plus de 1 000 agents",F39&gt;=F41),F41,F39))</f>
        <v>0</v>
      </c>
      <c r="G47" s="90">
        <f>SUM(C47:F47)</f>
        <v>0</v>
      </c>
      <c r="H47" s="111"/>
      <c r="I47" s="111"/>
      <c r="J47" s="112"/>
      <c r="K47" s="112"/>
      <c r="L47" s="112"/>
      <c r="M47" s="111"/>
      <c r="N47" s="113"/>
      <c r="O47" s="78"/>
      <c r="P47" s="78"/>
      <c r="Q47" s="78"/>
      <c r="R47" s="78"/>
      <c r="S47" s="78"/>
      <c r="T47" s="78"/>
      <c r="U47" s="78"/>
      <c r="V47" s="78"/>
      <c r="W47" s="78"/>
      <c r="X47" s="78"/>
      <c r="Y47" s="78"/>
      <c r="Z47" s="78"/>
      <c r="AA47" s="78"/>
    </row>
    <row r="48" spans="1:28" s="54" customFormat="1" ht="24.95" hidden="1" customHeight="1" x14ac:dyDescent="0.3">
      <c r="A48" s="232" t="str">
        <f>IF(B23="Diplôme universitaire","",IF(B6='liste des établissements'!B4,B6,""))</f>
        <v/>
      </c>
      <c r="B48" s="232"/>
      <c r="C48" s="188">
        <f>IF(A49="Diplôme Universitaire",0,IF(A48="",0,IF(AND(B6="Panel 2 : établissement de 300 à 1 000 agents",F39-(E42+F42)&gt;=C41),C41,F39-(E42+F42))))</f>
        <v>0</v>
      </c>
      <c r="D48" s="188"/>
      <c r="E48" s="91">
        <f>IF(A49="Diplôme Universitaire",0,IF(A48="",0,IF(AND(B6="Panel 2 : établissement de 300 à 1 000 agents",F39-F42&gt;=E41),E41,F39-F42)))</f>
        <v>0</v>
      </c>
      <c r="F48" s="91">
        <f>IF(A49="Diplôme Universitaire",0,IF(A48="",0,IF(AND(B6="Panel 2 : établissement de 300 à 1 000 agents",F39&gt;=F41),F41,F39)))</f>
        <v>0</v>
      </c>
      <c r="G48" s="90">
        <f>SUM(C48:F48)</f>
        <v>0</v>
      </c>
      <c r="H48" s="112"/>
      <c r="I48" s="111"/>
      <c r="J48" s="111"/>
      <c r="K48" s="111"/>
      <c r="L48" s="111"/>
      <c r="M48" s="111"/>
      <c r="N48" s="113"/>
      <c r="O48" s="78"/>
      <c r="P48" s="78"/>
      <c r="Q48" s="78"/>
      <c r="R48" s="78"/>
      <c r="S48" s="78"/>
      <c r="T48" s="78"/>
      <c r="U48" s="78"/>
      <c r="V48" s="78"/>
      <c r="W48" s="78"/>
      <c r="X48" s="78"/>
      <c r="Y48" s="78"/>
      <c r="Z48" s="78"/>
      <c r="AA48" s="78"/>
    </row>
    <row r="49" spans="1:41" s="79" customFormat="1" ht="24.95" hidden="1" customHeight="1" x14ac:dyDescent="0.3">
      <c r="A49" s="190"/>
      <c r="B49" s="190"/>
      <c r="C49" s="188">
        <f>IF(B23="Diplôme Universitaire",C41,0)</f>
        <v>0</v>
      </c>
      <c r="D49" s="188"/>
      <c r="E49" s="91">
        <f>IF(B23="Diplôme Universitaire",E41*50%,0)</f>
        <v>0</v>
      </c>
      <c r="F49" s="91">
        <f>IF(B23="Diplôme Universitaire",F41,0)</f>
        <v>0</v>
      </c>
      <c r="G49" s="91">
        <f>SUM(C49+E49+F49)</f>
        <v>0</v>
      </c>
      <c r="H49" s="111"/>
      <c r="I49" s="111"/>
      <c r="J49" s="111"/>
      <c r="K49" s="111"/>
      <c r="L49" s="111"/>
      <c r="M49" s="111"/>
      <c r="N49" s="113"/>
      <c r="O49" s="78"/>
      <c r="P49" s="78"/>
      <c r="Q49" s="78"/>
      <c r="R49" s="78"/>
      <c r="S49" s="78"/>
      <c r="T49" s="78"/>
      <c r="U49" s="78"/>
      <c r="V49" s="78"/>
      <c r="W49" s="78"/>
      <c r="X49" s="78"/>
      <c r="Y49" s="78"/>
      <c r="Z49" s="78"/>
      <c r="AA49" s="78"/>
    </row>
    <row r="50" spans="1:41" s="53" customFormat="1" ht="8.1" customHeight="1" thickBot="1" x14ac:dyDescent="0.25">
      <c r="A50" s="192"/>
      <c r="B50" s="192"/>
      <c r="C50" s="192"/>
      <c r="D50" s="192"/>
      <c r="E50" s="192"/>
      <c r="F50" s="192"/>
      <c r="G50" s="192"/>
      <c r="H50" s="111"/>
      <c r="I50" s="111"/>
      <c r="J50" s="111"/>
      <c r="K50" s="111"/>
      <c r="L50" s="111"/>
      <c r="M50" s="111"/>
      <c r="N50" s="11"/>
      <c r="O50" s="10"/>
      <c r="P50" s="10"/>
      <c r="Q50" s="10"/>
      <c r="R50" s="10"/>
      <c r="S50" s="10"/>
      <c r="T50" s="10"/>
      <c r="U50" s="10"/>
      <c r="V50" s="10"/>
      <c r="W50" s="10"/>
      <c r="X50" s="10"/>
      <c r="Y50" s="10"/>
      <c r="Z50" s="10"/>
      <c r="AA50" s="10"/>
    </row>
    <row r="51" spans="1:41" s="9" customFormat="1" ht="84" customHeight="1" thickBot="1" x14ac:dyDescent="0.25">
      <c r="A51" s="223" t="s">
        <v>345</v>
      </c>
      <c r="B51" s="223"/>
      <c r="C51" s="223"/>
      <c r="D51" s="223"/>
      <c r="E51" s="223"/>
      <c r="F51" s="224" t="s">
        <v>344</v>
      </c>
      <c r="G51" s="225"/>
      <c r="H51" s="111"/>
      <c r="I51" s="111"/>
      <c r="J51" s="111"/>
      <c r="K51" s="111"/>
      <c r="L51" s="111"/>
      <c r="M51" s="111"/>
      <c r="N51" s="11"/>
      <c r="O51" s="11"/>
      <c r="P51" s="11"/>
      <c r="Q51" s="11"/>
      <c r="R51" s="11"/>
      <c r="S51" s="11"/>
      <c r="T51" s="11"/>
      <c r="U51" s="11"/>
      <c r="V51" s="11"/>
      <c r="W51" s="11"/>
      <c r="X51" s="11"/>
      <c r="Y51" s="11"/>
      <c r="Z51" s="11"/>
      <c r="AA51" s="11"/>
      <c r="AB51" s="50"/>
      <c r="AC51" s="50"/>
      <c r="AD51" s="50"/>
      <c r="AE51" s="50"/>
      <c r="AF51" s="50"/>
      <c r="AG51" s="50"/>
      <c r="AH51" s="50"/>
      <c r="AI51" s="50"/>
      <c r="AJ51" s="50"/>
      <c r="AK51" s="50"/>
      <c r="AL51" s="50"/>
      <c r="AM51" s="50"/>
      <c r="AN51" s="50"/>
      <c r="AO51" s="50"/>
    </row>
    <row r="52" spans="1:41" s="9" customFormat="1" ht="50.1" customHeight="1" thickBot="1" x14ac:dyDescent="0.25">
      <c r="A52" s="178" t="s">
        <v>286</v>
      </c>
      <c r="B52" s="178"/>
      <c r="C52" s="178"/>
      <c r="D52" s="178"/>
      <c r="E52" s="178"/>
      <c r="F52" s="178"/>
      <c r="G52" s="178"/>
      <c r="H52" s="111"/>
      <c r="I52" s="111"/>
      <c r="J52" s="111"/>
      <c r="K52" s="111"/>
      <c r="L52" s="111"/>
      <c r="M52" s="111"/>
      <c r="N52" s="11"/>
      <c r="O52" s="11"/>
      <c r="P52" s="11"/>
      <c r="Q52" s="11"/>
      <c r="R52" s="11"/>
      <c r="S52" s="11"/>
      <c r="T52" s="11"/>
      <c r="U52" s="11"/>
      <c r="V52" s="11"/>
      <c r="W52" s="11"/>
      <c r="X52" s="11"/>
      <c r="Y52" s="11"/>
      <c r="Z52" s="11"/>
      <c r="AA52" s="11"/>
      <c r="AB52" s="50"/>
      <c r="AC52" s="50"/>
      <c r="AD52" s="50"/>
      <c r="AE52" s="50"/>
      <c r="AF52" s="50"/>
      <c r="AG52" s="50"/>
      <c r="AH52" s="50"/>
      <c r="AI52" s="50"/>
      <c r="AJ52" s="50"/>
      <c r="AK52" s="50"/>
      <c r="AL52" s="50"/>
      <c r="AM52" s="50"/>
      <c r="AN52" s="50"/>
      <c r="AO52" s="50"/>
    </row>
    <row r="53" spans="1:41" s="9" customFormat="1" ht="24.95" customHeight="1" x14ac:dyDescent="0.2">
      <c r="A53" s="205" t="s">
        <v>27</v>
      </c>
      <c r="B53" s="205"/>
      <c r="C53" s="205"/>
      <c r="D53" s="206"/>
      <c r="E53" s="174" t="s">
        <v>300</v>
      </c>
      <c r="F53" s="175"/>
      <c r="G53" s="176"/>
      <c r="H53" s="111"/>
      <c r="I53" s="111"/>
      <c r="J53" s="111"/>
      <c r="K53" s="111"/>
      <c r="L53" s="111"/>
      <c r="M53" s="111"/>
      <c r="N53" s="11"/>
      <c r="O53" s="11"/>
      <c r="P53" s="11"/>
      <c r="Q53" s="11"/>
      <c r="R53" s="11"/>
      <c r="S53" s="11"/>
      <c r="T53" s="11"/>
      <c r="U53" s="11"/>
      <c r="V53" s="11"/>
      <c r="W53" s="11"/>
      <c r="X53" s="11"/>
      <c r="Y53" s="11"/>
      <c r="Z53" s="11"/>
      <c r="AA53" s="11"/>
      <c r="AB53" s="50"/>
      <c r="AC53" s="50"/>
      <c r="AD53" s="50"/>
      <c r="AE53" s="50"/>
      <c r="AF53" s="50"/>
      <c r="AG53" s="50"/>
      <c r="AH53" s="50"/>
      <c r="AI53" s="50"/>
      <c r="AJ53" s="50"/>
      <c r="AK53" s="50"/>
      <c r="AL53" s="50"/>
      <c r="AM53" s="50"/>
      <c r="AN53" s="50"/>
      <c r="AO53" s="50"/>
    </row>
    <row r="54" spans="1:41" s="18" customFormat="1" ht="24.95" customHeight="1" x14ac:dyDescent="0.2">
      <c r="A54" s="36" t="s">
        <v>301</v>
      </c>
      <c r="B54" s="207"/>
      <c r="C54" s="207"/>
      <c r="D54" s="35"/>
      <c r="E54" s="217"/>
      <c r="F54" s="218"/>
      <c r="G54" s="219"/>
      <c r="H54" s="111"/>
      <c r="I54" s="111"/>
      <c r="J54" s="111"/>
      <c r="K54" s="111"/>
      <c r="L54" s="111"/>
      <c r="M54" s="111"/>
      <c r="N54" s="11"/>
      <c r="O54" s="11"/>
      <c r="P54" s="11"/>
      <c r="Q54" s="11"/>
      <c r="R54" s="11"/>
      <c r="S54" s="11"/>
      <c r="T54" s="11"/>
      <c r="U54" s="11"/>
      <c r="V54" s="11"/>
      <c r="W54" s="11"/>
      <c r="X54" s="11"/>
      <c r="Y54" s="11"/>
      <c r="Z54" s="11"/>
      <c r="AA54" s="11"/>
      <c r="AB54" s="49"/>
      <c r="AC54" s="49"/>
      <c r="AD54" s="49"/>
      <c r="AE54" s="49"/>
      <c r="AF54" s="49"/>
      <c r="AG54" s="49"/>
      <c r="AH54" s="49"/>
      <c r="AI54" s="49"/>
      <c r="AJ54" s="49"/>
      <c r="AK54" s="49"/>
      <c r="AL54" s="49"/>
      <c r="AM54" s="49"/>
      <c r="AN54" s="49"/>
      <c r="AO54" s="49"/>
    </row>
    <row r="55" spans="1:41" s="18" customFormat="1" ht="24.95" customHeight="1" x14ac:dyDescent="0.2">
      <c r="A55" s="37" t="s">
        <v>302</v>
      </c>
      <c r="B55" s="214"/>
      <c r="C55" s="161"/>
      <c r="D55" s="19"/>
      <c r="E55" s="217"/>
      <c r="F55" s="218"/>
      <c r="G55" s="219"/>
      <c r="H55" s="111"/>
      <c r="I55" s="111"/>
      <c r="J55" s="111"/>
      <c r="K55" s="111"/>
      <c r="L55" s="111"/>
      <c r="M55" s="111"/>
      <c r="N55" s="11"/>
      <c r="O55" s="11"/>
      <c r="P55" s="11"/>
      <c r="Q55" s="11"/>
      <c r="R55" s="11"/>
      <c r="S55" s="11"/>
      <c r="T55" s="11"/>
      <c r="U55" s="11"/>
      <c r="V55" s="11"/>
      <c r="W55" s="11"/>
      <c r="X55" s="11"/>
      <c r="Y55" s="11"/>
      <c r="Z55" s="11"/>
      <c r="AA55" s="11"/>
      <c r="AB55" s="49"/>
      <c r="AC55" s="49"/>
      <c r="AD55" s="49"/>
      <c r="AE55" s="49"/>
      <c r="AF55" s="49"/>
      <c r="AG55" s="49"/>
      <c r="AH55" s="49"/>
      <c r="AI55" s="49"/>
      <c r="AJ55" s="49"/>
      <c r="AK55" s="49"/>
      <c r="AL55" s="49"/>
      <c r="AM55" s="49"/>
      <c r="AN55" s="49"/>
      <c r="AO55" s="49"/>
    </row>
    <row r="56" spans="1:41" s="21" customFormat="1" ht="24.95" customHeight="1" thickBot="1" x14ac:dyDescent="0.25">
      <c r="A56" s="29" t="s">
        <v>303</v>
      </c>
      <c r="B56" s="215"/>
      <c r="C56" s="215"/>
      <c r="D56" s="20"/>
      <c r="E56" s="217"/>
      <c r="F56" s="218"/>
      <c r="G56" s="219"/>
      <c r="H56" s="111"/>
      <c r="I56" s="111"/>
      <c r="J56" s="111"/>
      <c r="K56" s="111"/>
      <c r="L56" s="111"/>
      <c r="M56" s="111"/>
      <c r="N56" s="11"/>
      <c r="O56" s="11"/>
      <c r="P56" s="11"/>
      <c r="Q56" s="11"/>
      <c r="R56" s="11"/>
      <c r="S56" s="11"/>
      <c r="T56" s="11"/>
      <c r="U56" s="11"/>
      <c r="V56" s="11"/>
      <c r="W56" s="11"/>
      <c r="X56" s="11"/>
      <c r="Y56" s="11"/>
      <c r="Z56" s="11"/>
      <c r="AA56" s="11"/>
      <c r="AB56" s="47"/>
      <c r="AC56" s="47"/>
      <c r="AD56" s="47"/>
      <c r="AE56" s="47"/>
      <c r="AF56" s="47"/>
      <c r="AG56" s="47"/>
      <c r="AH56" s="132"/>
      <c r="AI56" s="132"/>
      <c r="AJ56" s="132"/>
      <c r="AK56" s="132"/>
      <c r="AL56" s="132"/>
      <c r="AM56" s="132"/>
      <c r="AN56" s="132"/>
      <c r="AO56" s="132"/>
    </row>
    <row r="57" spans="1:41" s="23" customFormat="1" ht="24.95" customHeight="1" x14ac:dyDescent="0.2">
      <c r="A57" s="191" t="s">
        <v>304</v>
      </c>
      <c r="B57" s="208"/>
      <c r="C57" s="209"/>
      <c r="D57" s="22"/>
      <c r="E57" s="217"/>
      <c r="F57" s="218"/>
      <c r="G57" s="219"/>
      <c r="H57" s="111"/>
      <c r="I57" s="111"/>
      <c r="J57" s="111"/>
      <c r="K57" s="111"/>
      <c r="L57" s="111"/>
      <c r="M57" s="111"/>
      <c r="N57" s="11"/>
      <c r="O57" s="11"/>
      <c r="P57" s="11"/>
      <c r="Q57" s="11"/>
      <c r="R57" s="11"/>
      <c r="S57" s="11"/>
      <c r="T57" s="11"/>
      <c r="U57" s="11"/>
      <c r="V57" s="11"/>
      <c r="W57" s="11"/>
      <c r="X57" s="11"/>
      <c r="Y57" s="11"/>
      <c r="Z57" s="11"/>
      <c r="AA57" s="11"/>
      <c r="AB57" s="47"/>
      <c r="AC57" s="47"/>
      <c r="AD57" s="47"/>
      <c r="AE57" s="47"/>
      <c r="AF57" s="47"/>
      <c r="AG57" s="47"/>
      <c r="AH57" s="133"/>
      <c r="AI57" s="133"/>
      <c r="AJ57" s="133"/>
      <c r="AK57" s="133"/>
      <c r="AL57" s="133"/>
      <c r="AM57" s="133"/>
      <c r="AN57" s="133"/>
      <c r="AO57" s="133"/>
    </row>
    <row r="58" spans="1:41" s="24" customFormat="1" ht="24.95" customHeight="1" x14ac:dyDescent="0.2">
      <c r="A58" s="191"/>
      <c r="B58" s="210"/>
      <c r="C58" s="211"/>
      <c r="D58" s="22"/>
      <c r="E58" s="217"/>
      <c r="F58" s="218"/>
      <c r="G58" s="219"/>
      <c r="H58" s="111"/>
      <c r="I58" s="111"/>
      <c r="J58" s="111"/>
      <c r="K58" s="111"/>
      <c r="L58" s="111"/>
      <c r="M58" s="111"/>
      <c r="N58" s="11"/>
      <c r="O58" s="11"/>
      <c r="P58" s="11"/>
      <c r="Q58" s="11"/>
      <c r="R58" s="11"/>
      <c r="S58" s="11"/>
      <c r="T58" s="11"/>
      <c r="U58" s="11"/>
      <c r="V58" s="11"/>
      <c r="W58" s="11"/>
      <c r="X58" s="11"/>
      <c r="Y58" s="11"/>
      <c r="Z58" s="11"/>
      <c r="AA58" s="11"/>
      <c r="AB58" s="51"/>
      <c r="AC58" s="51"/>
      <c r="AD58" s="51"/>
      <c r="AE58" s="51"/>
      <c r="AF58" s="51"/>
      <c r="AG58" s="51"/>
      <c r="AH58" s="51"/>
      <c r="AI58" s="51"/>
      <c r="AJ58" s="51"/>
      <c r="AK58" s="51"/>
      <c r="AL58" s="51"/>
      <c r="AM58" s="51"/>
      <c r="AN58" s="51"/>
      <c r="AO58" s="51"/>
    </row>
    <row r="59" spans="1:41" s="9" customFormat="1" ht="24.95" customHeight="1" x14ac:dyDescent="0.2">
      <c r="A59" s="191"/>
      <c r="B59" s="210"/>
      <c r="C59" s="211"/>
      <c r="D59" s="22"/>
      <c r="E59" s="217"/>
      <c r="F59" s="218"/>
      <c r="G59" s="219"/>
      <c r="H59" s="111"/>
      <c r="I59" s="111"/>
      <c r="J59" s="111"/>
      <c r="K59" s="111"/>
      <c r="L59" s="111"/>
      <c r="M59" s="111"/>
      <c r="N59" s="11"/>
      <c r="O59" s="11"/>
      <c r="P59" s="11"/>
      <c r="Q59" s="11"/>
      <c r="R59" s="11"/>
      <c r="S59" s="11"/>
      <c r="T59" s="11"/>
      <c r="U59" s="11"/>
      <c r="V59" s="11"/>
      <c r="W59" s="11"/>
      <c r="X59" s="11"/>
      <c r="Y59" s="11"/>
      <c r="Z59" s="11"/>
      <c r="AA59" s="11"/>
      <c r="AB59" s="50"/>
      <c r="AC59" s="50"/>
      <c r="AD59" s="50"/>
      <c r="AE59" s="50"/>
      <c r="AF59" s="50"/>
      <c r="AG59" s="50"/>
      <c r="AH59" s="50"/>
      <c r="AI59" s="50"/>
      <c r="AJ59" s="50"/>
      <c r="AK59" s="50"/>
      <c r="AL59" s="50"/>
      <c r="AM59" s="50"/>
      <c r="AN59" s="50"/>
      <c r="AO59" s="50"/>
    </row>
    <row r="60" spans="1:41" s="9" customFormat="1" ht="24.95" customHeight="1" thickBot="1" x14ac:dyDescent="0.25">
      <c r="A60" s="191"/>
      <c r="B60" s="212"/>
      <c r="C60" s="213"/>
      <c r="D60" s="22"/>
      <c r="E60" s="220"/>
      <c r="F60" s="221"/>
      <c r="G60" s="222"/>
      <c r="H60" s="111"/>
      <c r="I60" s="111"/>
      <c r="J60" s="111"/>
      <c r="K60" s="111"/>
      <c r="L60" s="111"/>
      <c r="M60" s="111"/>
      <c r="N60" s="11"/>
      <c r="O60" s="11"/>
      <c r="P60" s="11"/>
      <c r="Q60" s="11"/>
      <c r="R60" s="11"/>
      <c r="S60" s="11"/>
      <c r="T60" s="11"/>
      <c r="U60" s="11"/>
      <c r="V60" s="11"/>
      <c r="W60" s="11"/>
      <c r="X60" s="11"/>
      <c r="Y60" s="11"/>
      <c r="Z60" s="11"/>
      <c r="AA60" s="11"/>
      <c r="AB60" s="50"/>
      <c r="AC60" s="50"/>
      <c r="AD60" s="50"/>
      <c r="AE60" s="50"/>
      <c r="AF60" s="50"/>
      <c r="AG60" s="50"/>
      <c r="AH60" s="50"/>
      <c r="AI60" s="50"/>
      <c r="AJ60" s="50"/>
      <c r="AK60" s="50"/>
      <c r="AL60" s="50"/>
      <c r="AM60" s="50"/>
      <c r="AN60" s="50"/>
      <c r="AO60" s="50"/>
    </row>
    <row r="61" spans="1:41" s="9" customFormat="1" ht="24.95" customHeight="1" x14ac:dyDescent="0.2">
      <c r="A61" s="17"/>
      <c r="B61" s="17"/>
      <c r="C61" s="17"/>
      <c r="D61" s="17"/>
      <c r="E61" s="17"/>
      <c r="F61" s="17"/>
      <c r="G61" s="17"/>
      <c r="H61" s="111"/>
      <c r="I61" s="111"/>
      <c r="J61" s="111"/>
      <c r="K61" s="111"/>
      <c r="L61" s="111"/>
      <c r="M61" s="111"/>
      <c r="N61" s="11"/>
      <c r="O61" s="10"/>
      <c r="P61" s="10"/>
      <c r="Q61" s="10"/>
      <c r="R61" s="10"/>
      <c r="S61" s="10"/>
      <c r="T61" s="10"/>
      <c r="U61" s="10"/>
      <c r="V61" s="10"/>
      <c r="W61" s="10"/>
      <c r="X61" s="10"/>
      <c r="Y61" s="10"/>
      <c r="Z61" s="10"/>
      <c r="AA61" s="10"/>
      <c r="AB61" s="50"/>
    </row>
    <row r="62" spans="1:41" s="9" customFormat="1" ht="24.95" customHeight="1" x14ac:dyDescent="0.2">
      <c r="A62" s="17"/>
      <c r="B62" s="17"/>
      <c r="C62" s="17"/>
      <c r="D62" s="17"/>
      <c r="E62" s="17"/>
      <c r="F62" s="17"/>
      <c r="G62" s="17"/>
      <c r="H62" s="111"/>
      <c r="I62" s="111"/>
      <c r="J62" s="111"/>
      <c r="K62" s="111"/>
      <c r="L62" s="111"/>
      <c r="M62" s="111"/>
      <c r="N62" s="11"/>
      <c r="O62" s="10"/>
      <c r="P62" s="10"/>
      <c r="Q62" s="10"/>
      <c r="R62" s="10"/>
      <c r="S62" s="10"/>
      <c r="T62" s="10"/>
      <c r="U62" s="10"/>
      <c r="V62" s="10"/>
      <c r="W62" s="10"/>
      <c r="X62" s="10"/>
      <c r="Y62" s="10"/>
      <c r="Z62" s="10"/>
      <c r="AA62" s="10"/>
      <c r="AB62" s="50"/>
    </row>
    <row r="63" spans="1:41" s="66" customFormat="1" ht="24.95" customHeight="1" x14ac:dyDescent="0.2">
      <c r="A63" s="73"/>
      <c r="B63" s="73"/>
      <c r="C63" s="73"/>
      <c r="D63" s="73"/>
      <c r="E63" s="73"/>
      <c r="F63" s="73"/>
      <c r="G63" s="73"/>
      <c r="H63" s="114"/>
      <c r="I63" s="114"/>
      <c r="J63" s="114"/>
      <c r="K63" s="114"/>
      <c r="L63" s="114"/>
      <c r="M63" s="114"/>
      <c r="N63" s="115"/>
      <c r="O63" s="65"/>
      <c r="P63" s="65"/>
      <c r="Q63" s="65"/>
      <c r="R63" s="65"/>
      <c r="S63" s="65"/>
      <c r="T63" s="65"/>
      <c r="U63" s="65"/>
      <c r="V63" s="65"/>
      <c r="W63" s="65"/>
      <c r="X63" s="65"/>
      <c r="Y63" s="65"/>
      <c r="Z63" s="65"/>
      <c r="AA63" s="65"/>
    </row>
    <row r="64" spans="1:41" s="118" customFormat="1" ht="24.95" customHeight="1" x14ac:dyDescent="0.2">
      <c r="A64" s="117"/>
      <c r="B64" s="117"/>
      <c r="C64" s="117"/>
      <c r="D64" s="117"/>
      <c r="E64" s="117"/>
      <c r="F64" s="117"/>
      <c r="G64" s="117"/>
      <c r="H64" s="114"/>
      <c r="I64" s="114"/>
      <c r="J64" s="114"/>
      <c r="K64" s="114"/>
      <c r="L64" s="114"/>
      <c r="M64" s="114"/>
      <c r="N64" s="115"/>
      <c r="O64" s="115"/>
      <c r="P64" s="115"/>
      <c r="Q64" s="115"/>
      <c r="R64" s="115"/>
      <c r="S64" s="115"/>
      <c r="T64" s="115"/>
      <c r="U64" s="115"/>
      <c r="V64" s="115"/>
      <c r="W64" s="115"/>
      <c r="X64" s="115"/>
      <c r="Y64" s="115"/>
      <c r="Z64" s="115"/>
      <c r="AA64" s="115"/>
    </row>
    <row r="65" spans="1:27" s="118" customFormat="1" ht="24.95" customHeight="1" x14ac:dyDescent="0.25">
      <c r="A65" s="119"/>
      <c r="B65" s="119"/>
      <c r="C65" s="116"/>
      <c r="D65" s="116"/>
      <c r="E65" s="116"/>
      <c r="F65" s="116"/>
      <c r="G65" s="120"/>
      <c r="H65" s="114"/>
      <c r="I65" s="114"/>
      <c r="J65" s="114"/>
      <c r="K65" s="114"/>
      <c r="L65" s="114"/>
      <c r="M65" s="114"/>
      <c r="N65" s="115"/>
      <c r="O65" s="115"/>
      <c r="P65" s="115"/>
      <c r="Q65" s="115"/>
      <c r="R65" s="115"/>
      <c r="S65" s="115"/>
      <c r="T65" s="115"/>
      <c r="U65" s="115"/>
      <c r="V65" s="115"/>
      <c r="W65" s="115"/>
      <c r="X65" s="115"/>
      <c r="Y65" s="115"/>
      <c r="Z65" s="115"/>
      <c r="AA65" s="115"/>
    </row>
    <row r="66" spans="1:27" s="122" customFormat="1" ht="24.95" customHeight="1" x14ac:dyDescent="0.25">
      <c r="A66" s="119"/>
      <c r="B66" s="121"/>
      <c r="C66" s="116"/>
      <c r="D66" s="116"/>
      <c r="E66" s="116"/>
      <c r="F66" s="116"/>
      <c r="G66" s="120"/>
      <c r="H66" s="114"/>
      <c r="I66" s="114"/>
      <c r="J66" s="114"/>
      <c r="K66" s="114"/>
      <c r="L66" s="114"/>
      <c r="M66" s="114"/>
      <c r="N66" s="115"/>
      <c r="O66" s="115"/>
      <c r="P66" s="115"/>
      <c r="Q66" s="115"/>
      <c r="R66" s="115"/>
      <c r="S66" s="115"/>
      <c r="T66" s="115"/>
      <c r="U66" s="115"/>
      <c r="V66" s="115"/>
      <c r="W66" s="115"/>
      <c r="X66" s="115"/>
      <c r="Y66" s="115"/>
      <c r="Z66" s="115"/>
      <c r="AA66" s="115"/>
    </row>
    <row r="67" spans="1:27" s="122" customFormat="1" ht="24.95" customHeight="1" x14ac:dyDescent="0.25">
      <c r="A67" s="119"/>
      <c r="B67" s="121"/>
      <c r="C67" s="116"/>
      <c r="D67" s="116"/>
      <c r="E67" s="116"/>
      <c r="F67" s="116"/>
      <c r="G67" s="120"/>
      <c r="H67" s="114"/>
      <c r="I67" s="114"/>
      <c r="J67" s="114"/>
      <c r="K67" s="114"/>
      <c r="L67" s="114"/>
      <c r="M67" s="114"/>
      <c r="N67" s="115"/>
      <c r="O67" s="115"/>
      <c r="P67" s="115"/>
      <c r="Q67" s="115"/>
      <c r="R67" s="115"/>
      <c r="S67" s="115"/>
      <c r="T67" s="115"/>
      <c r="U67" s="115"/>
      <c r="V67" s="115"/>
      <c r="W67" s="115"/>
      <c r="X67" s="115"/>
      <c r="Y67" s="115"/>
      <c r="Z67" s="115"/>
      <c r="AA67" s="115"/>
    </row>
    <row r="68" spans="1:27" s="122" customFormat="1" ht="24.95" customHeight="1" x14ac:dyDescent="0.25">
      <c r="A68" s="119"/>
      <c r="B68" s="121"/>
      <c r="C68" s="116"/>
      <c r="D68" s="116"/>
      <c r="E68" s="116"/>
      <c r="F68" s="116"/>
      <c r="G68" s="120"/>
      <c r="H68" s="114"/>
      <c r="I68" s="114"/>
      <c r="J68" s="114"/>
      <c r="K68" s="114"/>
      <c r="L68" s="114"/>
      <c r="M68" s="114"/>
      <c r="N68" s="115"/>
      <c r="O68" s="115"/>
      <c r="P68" s="115"/>
      <c r="Q68" s="115"/>
      <c r="R68" s="115"/>
      <c r="S68" s="115"/>
      <c r="T68" s="115"/>
      <c r="U68" s="115"/>
      <c r="V68" s="115"/>
      <c r="W68" s="115"/>
      <c r="X68" s="115"/>
      <c r="Y68" s="115"/>
      <c r="Z68" s="115"/>
      <c r="AA68" s="115"/>
    </row>
    <row r="69" spans="1:27" s="122" customFormat="1" ht="24.95" customHeight="1" x14ac:dyDescent="0.25">
      <c r="A69" s="119"/>
      <c r="B69" s="121"/>
      <c r="C69" s="116"/>
      <c r="D69" s="116"/>
      <c r="E69" s="116"/>
      <c r="F69" s="116"/>
      <c r="G69" s="120"/>
      <c r="H69" s="114"/>
      <c r="I69" s="114"/>
      <c r="J69" s="114"/>
      <c r="K69" s="114"/>
      <c r="L69" s="114"/>
      <c r="M69" s="114"/>
      <c r="N69" s="115"/>
      <c r="O69" s="115"/>
      <c r="P69" s="115"/>
      <c r="Q69" s="115"/>
      <c r="R69" s="115"/>
      <c r="S69" s="115"/>
      <c r="T69" s="115"/>
      <c r="U69" s="115"/>
      <c r="V69" s="115"/>
      <c r="W69" s="115"/>
      <c r="X69" s="115"/>
      <c r="Y69" s="115"/>
      <c r="Z69" s="115"/>
      <c r="AA69" s="115"/>
    </row>
    <row r="70" spans="1:27" s="115" customFormat="1" ht="24.95" customHeight="1" x14ac:dyDescent="0.25">
      <c r="A70" s="119"/>
      <c r="B70" s="121"/>
      <c r="C70" s="116"/>
      <c r="D70" s="116"/>
      <c r="E70" s="116"/>
      <c r="F70" s="116"/>
      <c r="G70" s="120"/>
      <c r="H70" s="114"/>
      <c r="I70" s="114"/>
      <c r="J70" s="114"/>
      <c r="K70" s="114"/>
      <c r="L70" s="114"/>
      <c r="M70" s="114"/>
    </row>
    <row r="71" spans="1:27" s="122" customFormat="1" ht="24.95" customHeight="1" x14ac:dyDescent="0.25">
      <c r="A71" s="119"/>
      <c r="B71" s="121"/>
      <c r="C71" s="116"/>
      <c r="D71" s="116"/>
      <c r="E71" s="116"/>
      <c r="F71" s="116"/>
      <c r="G71" s="120"/>
      <c r="H71" s="114"/>
      <c r="I71" s="114"/>
      <c r="J71" s="114"/>
      <c r="K71" s="114"/>
      <c r="L71" s="114"/>
      <c r="M71" s="114"/>
      <c r="N71" s="115"/>
      <c r="O71" s="115"/>
      <c r="P71" s="115"/>
      <c r="Q71" s="115"/>
      <c r="R71" s="115"/>
      <c r="S71" s="115"/>
      <c r="T71" s="115"/>
      <c r="U71" s="115"/>
      <c r="V71" s="115"/>
      <c r="W71" s="115"/>
      <c r="X71" s="115"/>
      <c r="Y71" s="115"/>
      <c r="Z71" s="115"/>
      <c r="AA71" s="115"/>
    </row>
    <row r="72" spans="1:27" s="122" customFormat="1" ht="24.95" customHeight="1" x14ac:dyDescent="0.25">
      <c r="A72" s="119"/>
      <c r="B72" s="121"/>
      <c r="C72" s="116"/>
      <c r="D72" s="116"/>
      <c r="E72" s="116"/>
      <c r="F72" s="116"/>
      <c r="G72" s="120"/>
      <c r="H72" s="114"/>
      <c r="I72" s="114"/>
      <c r="J72" s="114"/>
      <c r="K72" s="114"/>
      <c r="L72" s="114"/>
      <c r="M72" s="114"/>
      <c r="N72" s="115"/>
      <c r="O72" s="115"/>
      <c r="P72" s="115"/>
      <c r="Q72" s="115"/>
      <c r="R72" s="115"/>
      <c r="S72" s="115"/>
      <c r="T72" s="115"/>
      <c r="U72" s="115"/>
      <c r="V72" s="115"/>
      <c r="W72" s="115"/>
      <c r="X72" s="115"/>
      <c r="Y72" s="115"/>
      <c r="Z72" s="115"/>
      <c r="AA72" s="115"/>
    </row>
    <row r="73" spans="1:27" s="122" customFormat="1" ht="24.95" customHeight="1" x14ac:dyDescent="0.25">
      <c r="A73" s="119"/>
      <c r="B73" s="121"/>
      <c r="C73" s="116"/>
      <c r="D73" s="116"/>
      <c r="E73" s="116"/>
      <c r="F73" s="116"/>
      <c r="G73" s="120"/>
      <c r="H73" s="114"/>
      <c r="I73" s="114"/>
      <c r="J73" s="114"/>
      <c r="K73" s="114"/>
      <c r="L73" s="114"/>
      <c r="M73" s="114"/>
      <c r="N73" s="115"/>
      <c r="O73" s="115"/>
      <c r="P73" s="115"/>
      <c r="Q73" s="115"/>
      <c r="R73" s="115"/>
      <c r="S73" s="115"/>
      <c r="T73" s="115"/>
      <c r="U73" s="115"/>
      <c r="V73" s="115"/>
      <c r="W73" s="115"/>
      <c r="X73" s="115"/>
      <c r="Y73" s="115"/>
      <c r="Z73" s="115"/>
      <c r="AA73" s="115"/>
    </row>
    <row r="74" spans="1:27" s="123" customFormat="1" ht="24.95" customHeight="1" x14ac:dyDescent="0.25">
      <c r="A74" s="119"/>
      <c r="B74" s="121"/>
      <c r="C74" s="116"/>
      <c r="D74" s="116"/>
      <c r="E74" s="116"/>
      <c r="F74" s="116"/>
      <c r="G74" s="120"/>
      <c r="H74" s="114"/>
      <c r="I74" s="114"/>
      <c r="J74" s="114"/>
      <c r="K74" s="114"/>
      <c r="L74" s="114"/>
      <c r="M74" s="114"/>
      <c r="N74" s="116"/>
      <c r="O74" s="116"/>
      <c r="P74" s="116"/>
      <c r="Q74" s="116"/>
      <c r="R74" s="116"/>
      <c r="S74" s="116"/>
      <c r="T74" s="116"/>
      <c r="U74" s="116"/>
      <c r="V74" s="116"/>
      <c r="W74" s="116"/>
      <c r="X74" s="116"/>
      <c r="Y74" s="116"/>
      <c r="Z74" s="116"/>
      <c r="AA74" s="116"/>
    </row>
    <row r="75" spans="1:27" s="123" customFormat="1" ht="24.95" customHeight="1" x14ac:dyDescent="0.25">
      <c r="A75" s="119"/>
      <c r="B75" s="121"/>
      <c r="C75" s="116"/>
      <c r="D75" s="116"/>
      <c r="E75" s="116"/>
      <c r="F75" s="116"/>
      <c r="G75" s="120"/>
      <c r="H75" s="114"/>
      <c r="I75" s="114"/>
      <c r="J75" s="114"/>
      <c r="K75" s="114"/>
      <c r="L75" s="114"/>
      <c r="M75" s="114"/>
      <c r="N75" s="116"/>
      <c r="O75" s="116"/>
      <c r="P75" s="116"/>
      <c r="Q75" s="116"/>
      <c r="R75" s="116"/>
      <c r="S75" s="116"/>
      <c r="T75" s="116"/>
      <c r="U75" s="116"/>
      <c r="V75" s="116"/>
      <c r="W75" s="116"/>
      <c r="X75" s="116"/>
      <c r="Y75" s="116"/>
      <c r="Z75" s="116"/>
      <c r="AA75" s="116"/>
    </row>
    <row r="76" spans="1:27" s="123" customFormat="1" ht="24.95" customHeight="1" x14ac:dyDescent="0.25">
      <c r="A76" s="119"/>
      <c r="B76" s="121"/>
      <c r="C76" s="116"/>
      <c r="D76" s="116"/>
      <c r="E76" s="116"/>
      <c r="F76" s="116"/>
      <c r="G76" s="120"/>
      <c r="H76" s="114"/>
      <c r="I76" s="114"/>
      <c r="J76" s="114"/>
      <c r="K76" s="114"/>
      <c r="L76" s="114"/>
      <c r="M76" s="114"/>
      <c r="N76" s="116"/>
      <c r="O76" s="116"/>
      <c r="P76" s="116"/>
      <c r="Q76" s="116"/>
      <c r="R76" s="116"/>
      <c r="S76" s="116"/>
      <c r="T76" s="116"/>
      <c r="U76" s="116"/>
      <c r="V76" s="116"/>
      <c r="W76" s="116"/>
      <c r="X76" s="116"/>
      <c r="Y76" s="116"/>
      <c r="Z76" s="116"/>
      <c r="AA76" s="116"/>
    </row>
    <row r="77" spans="1:27" s="123" customFormat="1" ht="24.95" customHeight="1" x14ac:dyDescent="0.25">
      <c r="A77" s="119"/>
      <c r="B77" s="121"/>
      <c r="C77" s="116"/>
      <c r="D77" s="116"/>
      <c r="E77" s="116"/>
      <c r="F77" s="116"/>
      <c r="G77" s="120"/>
      <c r="H77" s="114"/>
      <c r="I77" s="114"/>
      <c r="J77" s="114"/>
      <c r="K77" s="114"/>
      <c r="L77" s="114"/>
      <c r="M77" s="114"/>
      <c r="N77" s="116"/>
      <c r="O77" s="116"/>
      <c r="P77" s="116"/>
      <c r="Q77" s="116"/>
      <c r="R77" s="116"/>
      <c r="S77" s="116"/>
      <c r="T77" s="116"/>
      <c r="U77" s="116"/>
      <c r="V77" s="116"/>
      <c r="W77" s="116"/>
      <c r="X77" s="116"/>
      <c r="Y77" s="116"/>
      <c r="Z77" s="116"/>
      <c r="AA77" s="116"/>
    </row>
    <row r="78" spans="1:27" s="123" customFormat="1" ht="24.95" customHeight="1" x14ac:dyDescent="0.25">
      <c r="A78" s="124"/>
      <c r="B78" s="119"/>
      <c r="C78" s="116"/>
      <c r="D78" s="116"/>
      <c r="E78" s="116"/>
      <c r="F78" s="116"/>
      <c r="G78" s="120"/>
      <c r="H78" s="114"/>
      <c r="I78" s="114"/>
      <c r="J78" s="114"/>
      <c r="K78" s="114"/>
      <c r="L78" s="114"/>
      <c r="M78" s="114"/>
      <c r="N78" s="116"/>
      <c r="O78" s="116"/>
      <c r="P78" s="116"/>
      <c r="Q78" s="116"/>
      <c r="R78" s="116"/>
      <c r="S78" s="116"/>
      <c r="T78" s="116"/>
      <c r="U78" s="116"/>
      <c r="V78" s="116"/>
      <c r="W78" s="116"/>
      <c r="X78" s="116"/>
      <c r="Y78" s="116"/>
      <c r="Z78" s="116"/>
      <c r="AA78" s="116"/>
    </row>
    <row r="79" spans="1:27" s="123" customFormat="1" ht="24.95" customHeight="1" x14ac:dyDescent="0.25">
      <c r="A79" s="119"/>
      <c r="B79" s="119"/>
      <c r="C79" s="116"/>
      <c r="D79" s="116"/>
      <c r="E79" s="116"/>
      <c r="F79" s="116"/>
      <c r="G79" s="120"/>
      <c r="H79" s="114"/>
      <c r="I79" s="114"/>
      <c r="J79" s="114"/>
      <c r="K79" s="114"/>
      <c r="L79" s="114"/>
      <c r="M79" s="114"/>
      <c r="N79" s="116"/>
      <c r="O79" s="116"/>
      <c r="P79" s="116"/>
      <c r="Q79" s="116"/>
      <c r="R79" s="116"/>
      <c r="S79" s="116"/>
      <c r="T79" s="116"/>
      <c r="U79" s="116"/>
      <c r="V79" s="116"/>
      <c r="W79" s="116"/>
      <c r="X79" s="116"/>
      <c r="Y79" s="116"/>
      <c r="Z79" s="116"/>
      <c r="AA79" s="116"/>
    </row>
    <row r="80" spans="1:27" s="123" customFormat="1" ht="24.95" customHeight="1" x14ac:dyDescent="0.25">
      <c r="A80" s="119"/>
      <c r="B80" s="119"/>
      <c r="C80" s="116"/>
      <c r="D80" s="116"/>
      <c r="E80" s="116"/>
      <c r="F80" s="116"/>
      <c r="G80" s="120"/>
      <c r="H80" s="114"/>
      <c r="I80" s="114"/>
      <c r="J80" s="114"/>
      <c r="K80" s="114"/>
      <c r="L80" s="114"/>
      <c r="M80" s="114"/>
      <c r="N80" s="116"/>
      <c r="O80" s="116"/>
      <c r="P80" s="116"/>
      <c r="Q80" s="116"/>
      <c r="R80" s="116"/>
      <c r="S80" s="116"/>
      <c r="T80" s="116"/>
      <c r="U80" s="116"/>
      <c r="V80" s="116"/>
      <c r="W80" s="116"/>
      <c r="X80" s="116"/>
      <c r="Y80" s="116"/>
      <c r="Z80" s="116"/>
      <c r="AA80" s="116"/>
    </row>
    <row r="81" spans="1:27" s="123" customFormat="1" ht="24.95" customHeight="1" x14ac:dyDescent="0.25">
      <c r="A81" s="125"/>
      <c r="B81" s="116"/>
      <c r="C81" s="116"/>
      <c r="D81" s="116"/>
      <c r="E81" s="116"/>
      <c r="F81" s="116"/>
      <c r="G81" s="120"/>
      <c r="H81" s="114"/>
      <c r="I81" s="114"/>
      <c r="J81" s="114"/>
      <c r="K81" s="114"/>
      <c r="L81" s="114"/>
      <c r="M81" s="114"/>
      <c r="N81" s="116"/>
      <c r="O81" s="116"/>
      <c r="P81" s="116"/>
      <c r="Q81" s="116"/>
      <c r="R81" s="116"/>
      <c r="S81" s="116"/>
      <c r="T81" s="116"/>
      <c r="U81" s="116"/>
      <c r="V81" s="116"/>
      <c r="W81" s="116"/>
      <c r="X81" s="116"/>
      <c r="Y81" s="116"/>
      <c r="Z81" s="116"/>
      <c r="AA81" s="116"/>
    </row>
    <row r="82" spans="1:27" s="123" customFormat="1" ht="24.95" customHeight="1" x14ac:dyDescent="0.25">
      <c r="A82" s="125"/>
      <c r="B82" s="116"/>
      <c r="C82" s="116"/>
      <c r="D82" s="116"/>
      <c r="E82" s="116"/>
      <c r="F82" s="116"/>
      <c r="G82" s="120"/>
      <c r="H82" s="114"/>
      <c r="I82" s="114"/>
      <c r="J82" s="114"/>
      <c r="K82" s="114"/>
      <c r="L82" s="114"/>
      <c r="M82" s="114"/>
      <c r="N82" s="116"/>
      <c r="O82" s="116"/>
      <c r="P82" s="116"/>
      <c r="Q82" s="116"/>
      <c r="R82" s="116"/>
      <c r="S82" s="116"/>
      <c r="T82" s="116"/>
      <c r="U82" s="116"/>
      <c r="V82" s="116"/>
      <c r="W82" s="116"/>
      <c r="X82" s="116"/>
      <c r="Y82" s="116"/>
      <c r="Z82" s="116"/>
      <c r="AA82" s="116"/>
    </row>
    <row r="83" spans="1:27" s="123" customFormat="1" ht="24.95" customHeight="1" x14ac:dyDescent="0.25">
      <c r="A83" s="125"/>
      <c r="B83" s="116"/>
      <c r="C83" s="116"/>
      <c r="D83" s="116"/>
      <c r="E83" s="116"/>
      <c r="F83" s="116"/>
      <c r="G83" s="120"/>
      <c r="H83" s="114"/>
      <c r="I83" s="114"/>
      <c r="J83" s="114"/>
      <c r="K83" s="114"/>
      <c r="L83" s="114"/>
      <c r="M83" s="114"/>
      <c r="N83" s="116"/>
      <c r="O83" s="116"/>
      <c r="P83" s="116"/>
      <c r="Q83" s="116"/>
      <c r="R83" s="116"/>
      <c r="S83" s="116"/>
      <c r="T83" s="116"/>
      <c r="U83" s="116"/>
      <c r="V83" s="116"/>
      <c r="W83" s="116"/>
      <c r="X83" s="116"/>
      <c r="Y83" s="116"/>
      <c r="Z83" s="116"/>
      <c r="AA83" s="116"/>
    </row>
    <row r="84" spans="1:27" s="123" customFormat="1" ht="24.95" customHeight="1" x14ac:dyDescent="0.25">
      <c r="A84" s="125"/>
      <c r="B84" s="116"/>
      <c r="C84" s="116"/>
      <c r="D84" s="116"/>
      <c r="E84" s="116"/>
      <c r="F84" s="116"/>
      <c r="G84" s="120"/>
      <c r="H84" s="114"/>
      <c r="I84" s="114"/>
      <c r="J84" s="114"/>
      <c r="K84" s="114"/>
      <c r="L84" s="114"/>
      <c r="M84" s="114"/>
      <c r="N84" s="116"/>
      <c r="O84" s="116"/>
      <c r="P84" s="116"/>
      <c r="Q84" s="116"/>
      <c r="R84" s="116"/>
      <c r="S84" s="116"/>
      <c r="T84" s="116"/>
      <c r="U84" s="116"/>
      <c r="V84" s="116"/>
      <c r="W84" s="116"/>
      <c r="X84" s="116"/>
      <c r="Y84" s="116"/>
      <c r="Z84" s="116"/>
      <c r="AA84" s="116"/>
    </row>
    <row r="85" spans="1:27" s="123" customFormat="1" ht="24.95" customHeight="1" x14ac:dyDescent="0.25">
      <c r="A85" s="125"/>
      <c r="B85" s="116"/>
      <c r="C85" s="116"/>
      <c r="D85" s="116"/>
      <c r="E85" s="116"/>
      <c r="F85" s="116"/>
      <c r="G85" s="120"/>
      <c r="H85" s="114"/>
      <c r="I85" s="114"/>
      <c r="J85" s="114"/>
      <c r="K85" s="114"/>
      <c r="L85" s="114"/>
      <c r="M85" s="114"/>
      <c r="N85" s="116"/>
      <c r="O85" s="116"/>
      <c r="P85" s="116"/>
      <c r="Q85" s="116"/>
      <c r="R85" s="116"/>
      <c r="S85" s="116"/>
      <c r="T85" s="116"/>
      <c r="U85" s="116"/>
      <c r="V85" s="116"/>
      <c r="W85" s="116"/>
      <c r="X85" s="116"/>
      <c r="Y85" s="116"/>
      <c r="Z85" s="116"/>
      <c r="AA85" s="116"/>
    </row>
    <row r="86" spans="1:27" s="123" customFormat="1" ht="24.95" customHeight="1" x14ac:dyDescent="0.25">
      <c r="A86" s="125"/>
      <c r="B86" s="116"/>
      <c r="C86" s="116"/>
      <c r="D86" s="116"/>
      <c r="E86" s="116"/>
      <c r="F86" s="116"/>
      <c r="G86" s="120"/>
      <c r="H86" s="114"/>
      <c r="I86" s="114"/>
      <c r="J86" s="114"/>
      <c r="K86" s="114"/>
      <c r="L86" s="114"/>
      <c r="M86" s="114"/>
      <c r="N86" s="116"/>
      <c r="O86" s="116"/>
      <c r="P86" s="116"/>
      <c r="Q86" s="116"/>
      <c r="R86" s="116"/>
      <c r="S86" s="116"/>
      <c r="T86" s="116"/>
      <c r="U86" s="116"/>
      <c r="V86" s="116"/>
      <c r="W86" s="116"/>
      <c r="X86" s="116"/>
      <c r="Y86" s="116"/>
      <c r="Z86" s="116"/>
      <c r="AA86" s="116"/>
    </row>
    <row r="87" spans="1:27" s="123" customFormat="1" ht="24.95" customHeight="1" x14ac:dyDescent="0.25">
      <c r="A87" s="125"/>
      <c r="B87" s="116"/>
      <c r="C87" s="116"/>
      <c r="D87" s="116"/>
      <c r="E87" s="116"/>
      <c r="F87" s="116"/>
      <c r="G87" s="120"/>
      <c r="H87" s="114"/>
      <c r="I87" s="114"/>
      <c r="J87" s="114"/>
      <c r="K87" s="114"/>
      <c r="L87" s="114"/>
      <c r="M87" s="114"/>
      <c r="N87" s="116"/>
      <c r="O87" s="116"/>
      <c r="P87" s="116"/>
      <c r="Q87" s="116"/>
      <c r="R87" s="116"/>
      <c r="S87" s="116"/>
      <c r="T87" s="116"/>
      <c r="U87" s="116"/>
      <c r="V87" s="116"/>
      <c r="W87" s="116"/>
      <c r="X87" s="116"/>
      <c r="Y87" s="116"/>
      <c r="Z87" s="116"/>
      <c r="AA87" s="116"/>
    </row>
    <row r="88" spans="1:27" s="123" customFormat="1" ht="24.95" customHeight="1" x14ac:dyDescent="0.25">
      <c r="A88" s="125"/>
      <c r="B88" s="116"/>
      <c r="C88" s="116"/>
      <c r="D88" s="116"/>
      <c r="E88" s="116"/>
      <c r="F88" s="116"/>
      <c r="G88" s="120"/>
      <c r="H88" s="114"/>
      <c r="I88" s="114"/>
      <c r="J88" s="114"/>
      <c r="K88" s="114"/>
      <c r="L88" s="114"/>
      <c r="M88" s="114"/>
      <c r="N88" s="116"/>
      <c r="O88" s="116"/>
      <c r="P88" s="116"/>
      <c r="Q88" s="116"/>
      <c r="R88" s="116"/>
      <c r="S88" s="116"/>
      <c r="T88" s="116"/>
      <c r="U88" s="116"/>
      <c r="V88" s="116"/>
      <c r="W88" s="116"/>
      <c r="X88" s="116"/>
      <c r="Y88" s="116"/>
      <c r="Z88" s="116"/>
      <c r="AA88" s="116"/>
    </row>
    <row r="89" spans="1:27" s="123" customFormat="1" ht="24.95" customHeight="1" x14ac:dyDescent="0.25">
      <c r="A89" s="125"/>
      <c r="B89" s="116"/>
      <c r="C89" s="116"/>
      <c r="D89" s="116"/>
      <c r="E89" s="116"/>
      <c r="F89" s="116"/>
      <c r="G89" s="120"/>
      <c r="H89" s="114"/>
      <c r="I89" s="114"/>
      <c r="J89" s="114"/>
      <c r="K89" s="114"/>
      <c r="L89" s="114"/>
      <c r="M89" s="114"/>
      <c r="N89" s="116"/>
      <c r="O89" s="116"/>
      <c r="P89" s="116"/>
      <c r="Q89" s="116"/>
      <c r="R89" s="116"/>
      <c r="S89" s="116"/>
      <c r="T89" s="116"/>
      <c r="U89" s="116"/>
      <c r="V89" s="116"/>
      <c r="W89" s="116"/>
      <c r="X89" s="116"/>
      <c r="Y89" s="116"/>
      <c r="Z89" s="116"/>
      <c r="AA89" s="116"/>
    </row>
    <row r="90" spans="1:27" s="123" customFormat="1" ht="24.95" customHeight="1" x14ac:dyDescent="0.25">
      <c r="A90" s="125"/>
      <c r="B90" s="116"/>
      <c r="C90" s="116"/>
      <c r="D90" s="116"/>
      <c r="E90" s="116"/>
      <c r="F90" s="116"/>
      <c r="G90" s="120"/>
      <c r="H90" s="114"/>
      <c r="I90" s="114"/>
      <c r="J90" s="114"/>
      <c r="K90" s="114"/>
      <c r="L90" s="114"/>
      <c r="M90" s="114"/>
      <c r="N90" s="116"/>
      <c r="O90" s="116"/>
      <c r="P90" s="116"/>
      <c r="Q90" s="116"/>
      <c r="R90" s="116"/>
      <c r="S90" s="116"/>
      <c r="T90" s="116"/>
      <c r="U90" s="116"/>
      <c r="V90" s="116"/>
      <c r="W90" s="116"/>
      <c r="X90" s="116"/>
      <c r="Y90" s="116"/>
      <c r="Z90" s="116"/>
      <c r="AA90" s="116"/>
    </row>
    <row r="91" spans="1:27" s="123" customFormat="1" ht="24.95" customHeight="1" x14ac:dyDescent="0.25">
      <c r="A91" s="125"/>
      <c r="B91" s="116"/>
      <c r="C91" s="116"/>
      <c r="D91" s="116"/>
      <c r="E91" s="116"/>
      <c r="F91" s="116"/>
      <c r="G91" s="120"/>
      <c r="H91" s="114"/>
      <c r="I91" s="114"/>
      <c r="J91" s="114"/>
      <c r="K91" s="114"/>
      <c r="L91" s="114"/>
      <c r="M91" s="114"/>
      <c r="N91" s="116"/>
      <c r="O91" s="116"/>
      <c r="P91" s="116"/>
      <c r="Q91" s="116"/>
      <c r="R91" s="116"/>
      <c r="S91" s="116"/>
      <c r="T91" s="116"/>
      <c r="U91" s="116"/>
      <c r="V91" s="116"/>
      <c r="W91" s="116"/>
      <c r="X91" s="116"/>
      <c r="Y91" s="116"/>
      <c r="Z91" s="116"/>
      <c r="AA91" s="116"/>
    </row>
    <row r="92" spans="1:27" s="123" customFormat="1" ht="24.95" customHeight="1" x14ac:dyDescent="0.25">
      <c r="A92" s="125"/>
      <c r="B92" s="116"/>
      <c r="C92" s="116"/>
      <c r="D92" s="116"/>
      <c r="E92" s="116"/>
      <c r="F92" s="116"/>
      <c r="G92" s="120"/>
      <c r="H92" s="114"/>
      <c r="I92" s="114"/>
      <c r="J92" s="114"/>
      <c r="K92" s="114"/>
      <c r="L92" s="114"/>
      <c r="M92" s="114"/>
      <c r="N92" s="116"/>
      <c r="O92" s="116"/>
      <c r="P92" s="116"/>
      <c r="Q92" s="116"/>
      <c r="R92" s="116"/>
      <c r="S92" s="116"/>
      <c r="T92" s="116"/>
      <c r="U92" s="116"/>
      <c r="V92" s="116"/>
      <c r="W92" s="116"/>
      <c r="X92" s="116"/>
      <c r="Y92" s="116"/>
      <c r="Z92" s="116"/>
      <c r="AA92" s="116"/>
    </row>
    <row r="93" spans="1:27" s="123" customFormat="1" ht="24.95" customHeight="1" x14ac:dyDescent="0.25">
      <c r="A93" s="125"/>
      <c r="B93" s="116"/>
      <c r="C93" s="116"/>
      <c r="D93" s="116"/>
      <c r="E93" s="116"/>
      <c r="F93" s="116"/>
      <c r="G93" s="120"/>
      <c r="H93" s="114"/>
      <c r="I93" s="114"/>
      <c r="J93" s="114"/>
      <c r="K93" s="114"/>
      <c r="L93" s="114"/>
      <c r="M93" s="114"/>
      <c r="N93" s="116"/>
      <c r="O93" s="116"/>
      <c r="P93" s="116"/>
      <c r="Q93" s="116"/>
      <c r="R93" s="116"/>
      <c r="S93" s="116"/>
      <c r="T93" s="116"/>
      <c r="U93" s="116"/>
      <c r="V93" s="116"/>
      <c r="W93" s="116"/>
      <c r="X93" s="116"/>
      <c r="Y93" s="116"/>
      <c r="Z93" s="116"/>
      <c r="AA93" s="116"/>
    </row>
    <row r="94" spans="1:27" s="123" customFormat="1" ht="24.95" customHeight="1" x14ac:dyDescent="0.25">
      <c r="A94" s="125"/>
      <c r="B94" s="116"/>
      <c r="C94" s="116"/>
      <c r="D94" s="116"/>
      <c r="E94" s="116"/>
      <c r="F94" s="116"/>
      <c r="G94" s="120"/>
      <c r="H94" s="114"/>
      <c r="I94" s="114"/>
      <c r="J94" s="114"/>
      <c r="K94" s="114"/>
      <c r="L94" s="114"/>
      <c r="M94" s="114"/>
      <c r="N94" s="116"/>
      <c r="O94" s="116"/>
      <c r="P94" s="116"/>
      <c r="Q94" s="116"/>
      <c r="R94" s="116"/>
      <c r="S94" s="116"/>
      <c r="T94" s="116"/>
      <c r="U94" s="116"/>
      <c r="V94" s="116"/>
      <c r="W94" s="116"/>
      <c r="X94" s="116"/>
      <c r="Y94" s="116"/>
      <c r="Z94" s="116"/>
      <c r="AA94" s="116"/>
    </row>
    <row r="95" spans="1:27" s="123" customFormat="1" ht="24.95" customHeight="1" x14ac:dyDescent="0.25">
      <c r="A95" s="125"/>
      <c r="B95" s="116"/>
      <c r="C95" s="116"/>
      <c r="D95" s="116"/>
      <c r="E95" s="116"/>
      <c r="F95" s="116"/>
      <c r="G95" s="120"/>
      <c r="H95" s="114"/>
      <c r="I95" s="114"/>
      <c r="J95" s="114"/>
      <c r="K95" s="114"/>
      <c r="L95" s="114"/>
      <c r="M95" s="114"/>
      <c r="N95" s="116"/>
      <c r="O95" s="116"/>
      <c r="P95" s="116"/>
      <c r="Q95" s="116"/>
      <c r="R95" s="116"/>
      <c r="S95" s="116"/>
      <c r="T95" s="116"/>
      <c r="U95" s="116"/>
      <c r="V95" s="116"/>
      <c r="W95" s="116"/>
      <c r="X95" s="116"/>
      <c r="Y95" s="116"/>
      <c r="Z95" s="116"/>
      <c r="AA95" s="116"/>
    </row>
    <row r="96" spans="1:27" s="123" customFormat="1" ht="20.100000000000001" customHeight="1" x14ac:dyDescent="0.25">
      <c r="A96" s="116"/>
      <c r="B96" s="116"/>
      <c r="C96" s="116"/>
      <c r="D96" s="116"/>
      <c r="E96" s="116"/>
      <c r="F96" s="116"/>
      <c r="G96" s="120"/>
      <c r="H96" s="114"/>
      <c r="I96" s="114"/>
      <c r="J96" s="114"/>
      <c r="K96" s="114"/>
      <c r="L96" s="114"/>
      <c r="M96" s="114"/>
      <c r="N96" s="116"/>
      <c r="O96" s="116"/>
      <c r="P96" s="116"/>
      <c r="Q96" s="116"/>
      <c r="R96" s="116"/>
      <c r="S96" s="116"/>
      <c r="T96" s="116"/>
      <c r="U96" s="116"/>
      <c r="V96" s="116"/>
      <c r="W96" s="116"/>
      <c r="X96" s="116"/>
      <c r="Y96" s="116"/>
      <c r="Z96" s="116"/>
      <c r="AA96" s="116"/>
    </row>
    <row r="97" spans="1:27" s="123" customFormat="1" ht="20.100000000000001" customHeight="1" x14ac:dyDescent="0.25">
      <c r="A97" s="115"/>
      <c r="B97" s="115"/>
      <c r="C97" s="115"/>
      <c r="D97" s="115"/>
      <c r="E97" s="115"/>
      <c r="F97" s="115"/>
      <c r="G97" s="126"/>
      <c r="H97" s="114"/>
      <c r="I97" s="114"/>
      <c r="J97" s="114"/>
      <c r="K97" s="114"/>
      <c r="L97" s="114"/>
      <c r="M97" s="114"/>
      <c r="N97" s="116"/>
      <c r="O97" s="116"/>
      <c r="P97" s="116"/>
      <c r="Q97" s="116"/>
      <c r="R97" s="116"/>
      <c r="S97" s="116"/>
      <c r="T97" s="116"/>
      <c r="U97" s="116"/>
      <c r="V97" s="116"/>
      <c r="W97" s="116"/>
      <c r="X97" s="116"/>
      <c r="Y97" s="116"/>
      <c r="Z97" s="116"/>
      <c r="AA97" s="116"/>
    </row>
    <row r="98" spans="1:27" s="123" customFormat="1" ht="20.100000000000001" customHeight="1" x14ac:dyDescent="0.25">
      <c r="A98" s="115"/>
      <c r="B98" s="115"/>
      <c r="C98" s="115"/>
      <c r="D98" s="115"/>
      <c r="E98" s="115"/>
      <c r="F98" s="115"/>
      <c r="G98" s="126"/>
      <c r="H98" s="114"/>
      <c r="I98" s="114"/>
      <c r="J98" s="114"/>
      <c r="K98" s="114"/>
      <c r="L98" s="114"/>
      <c r="M98" s="114"/>
      <c r="N98" s="116"/>
      <c r="O98" s="116"/>
      <c r="P98" s="116"/>
      <c r="Q98" s="116"/>
      <c r="R98" s="116"/>
      <c r="S98" s="116"/>
      <c r="T98" s="116"/>
      <c r="U98" s="116"/>
      <c r="V98" s="116"/>
      <c r="W98" s="116"/>
      <c r="X98" s="116"/>
      <c r="Y98" s="116"/>
      <c r="Z98" s="116"/>
      <c r="AA98" s="116"/>
    </row>
    <row r="99" spans="1:27" s="123" customFormat="1" ht="20.100000000000001" customHeight="1" x14ac:dyDescent="0.25">
      <c r="A99" s="115"/>
      <c r="B99" s="115"/>
      <c r="C99" s="115"/>
      <c r="D99" s="115"/>
      <c r="E99" s="115"/>
      <c r="F99" s="115"/>
      <c r="G99" s="126"/>
      <c r="H99" s="114"/>
      <c r="I99" s="114"/>
      <c r="J99" s="114"/>
      <c r="K99" s="114"/>
      <c r="L99" s="114"/>
      <c r="M99" s="114"/>
      <c r="N99" s="116"/>
      <c r="O99" s="116"/>
      <c r="P99" s="116"/>
      <c r="Q99" s="116"/>
      <c r="R99" s="116"/>
      <c r="S99" s="116"/>
      <c r="T99" s="116"/>
      <c r="U99" s="116"/>
      <c r="V99" s="116"/>
      <c r="W99" s="116"/>
      <c r="X99" s="116"/>
      <c r="Y99" s="116"/>
      <c r="Z99" s="116"/>
      <c r="AA99" s="116"/>
    </row>
    <row r="100" spans="1:27" s="123" customFormat="1" ht="20.100000000000001" customHeight="1" x14ac:dyDescent="0.25">
      <c r="A100" s="115"/>
      <c r="B100" s="115"/>
      <c r="C100" s="115"/>
      <c r="D100" s="115"/>
      <c r="E100" s="115"/>
      <c r="F100" s="115"/>
      <c r="G100" s="126"/>
      <c r="H100" s="114"/>
      <c r="I100" s="114"/>
      <c r="J100" s="114"/>
      <c r="K100" s="114"/>
      <c r="L100" s="114"/>
      <c r="M100" s="114"/>
      <c r="N100" s="116"/>
      <c r="O100" s="116"/>
      <c r="P100" s="116"/>
      <c r="Q100" s="116"/>
      <c r="R100" s="116"/>
      <c r="S100" s="116"/>
      <c r="T100" s="116"/>
      <c r="U100" s="116"/>
      <c r="V100" s="116"/>
      <c r="W100" s="116"/>
      <c r="X100" s="116"/>
      <c r="Y100" s="116"/>
      <c r="Z100" s="116"/>
      <c r="AA100" s="116"/>
    </row>
    <row r="101" spans="1:27" s="123" customFormat="1" ht="20.100000000000001" customHeight="1" x14ac:dyDescent="0.25">
      <c r="A101" s="115"/>
      <c r="B101" s="115"/>
      <c r="C101" s="115"/>
      <c r="D101" s="115"/>
      <c r="E101" s="115"/>
      <c r="F101" s="115"/>
      <c r="G101" s="126"/>
      <c r="H101" s="114"/>
      <c r="I101" s="114"/>
      <c r="J101" s="114"/>
      <c r="K101" s="114"/>
      <c r="L101" s="114"/>
      <c r="M101" s="114"/>
      <c r="N101" s="116"/>
      <c r="O101" s="116"/>
      <c r="P101" s="116"/>
      <c r="Q101" s="116"/>
      <c r="R101" s="116"/>
      <c r="S101" s="116"/>
      <c r="T101" s="116"/>
      <c r="U101" s="116"/>
      <c r="V101" s="116"/>
      <c r="W101" s="116"/>
      <c r="X101" s="116"/>
      <c r="Y101" s="116"/>
      <c r="Z101" s="116"/>
      <c r="AA101" s="116"/>
    </row>
    <row r="102" spans="1:27" s="123" customFormat="1" ht="20.100000000000001" customHeight="1" x14ac:dyDescent="0.25">
      <c r="A102" s="115"/>
      <c r="B102" s="115"/>
      <c r="C102" s="115"/>
      <c r="D102" s="115"/>
      <c r="E102" s="115"/>
      <c r="F102" s="115"/>
      <c r="G102" s="126"/>
      <c r="H102" s="114"/>
      <c r="I102" s="114"/>
      <c r="J102" s="114"/>
      <c r="K102" s="114"/>
      <c r="L102" s="114"/>
      <c r="M102" s="114"/>
      <c r="N102" s="116"/>
      <c r="O102" s="116"/>
      <c r="P102" s="116"/>
      <c r="Q102" s="116"/>
      <c r="R102" s="116"/>
      <c r="S102" s="116"/>
      <c r="T102" s="116"/>
      <c r="U102" s="116"/>
      <c r="V102" s="116"/>
      <c r="W102" s="116"/>
      <c r="X102" s="116"/>
      <c r="Y102" s="116"/>
      <c r="Z102" s="116"/>
      <c r="AA102" s="116"/>
    </row>
    <row r="103" spans="1:27" s="123" customFormat="1" ht="20.100000000000001" customHeight="1" x14ac:dyDescent="0.25">
      <c r="A103" s="115"/>
      <c r="B103" s="115"/>
      <c r="C103" s="115"/>
      <c r="D103" s="115"/>
      <c r="E103" s="115"/>
      <c r="F103" s="115"/>
      <c r="G103" s="126"/>
      <c r="H103" s="114"/>
      <c r="I103" s="114"/>
      <c r="J103" s="114"/>
      <c r="K103" s="114"/>
      <c r="L103" s="114"/>
      <c r="M103" s="114"/>
      <c r="N103" s="116"/>
      <c r="O103" s="116"/>
      <c r="P103" s="116"/>
      <c r="Q103" s="116"/>
      <c r="R103" s="116"/>
      <c r="S103" s="116"/>
      <c r="T103" s="116"/>
      <c r="U103" s="116"/>
      <c r="V103" s="116"/>
      <c r="W103" s="116"/>
      <c r="X103" s="116"/>
      <c r="Y103" s="116"/>
      <c r="Z103" s="116"/>
      <c r="AA103" s="116"/>
    </row>
    <row r="104" spans="1:27" s="123" customFormat="1" ht="20.100000000000001" customHeight="1" x14ac:dyDescent="0.25">
      <c r="A104" s="115"/>
      <c r="B104" s="115"/>
      <c r="C104" s="115"/>
      <c r="D104" s="115"/>
      <c r="E104" s="115"/>
      <c r="F104" s="115"/>
      <c r="G104" s="126"/>
      <c r="H104" s="114"/>
      <c r="I104" s="114"/>
      <c r="J104" s="114"/>
      <c r="K104" s="114"/>
      <c r="L104" s="114"/>
      <c r="M104" s="114"/>
      <c r="N104" s="116"/>
      <c r="O104" s="116"/>
      <c r="P104" s="116"/>
      <c r="Q104" s="116"/>
      <c r="R104" s="116"/>
      <c r="S104" s="116"/>
      <c r="T104" s="116"/>
      <c r="U104" s="116"/>
      <c r="V104" s="116"/>
      <c r="W104" s="116"/>
      <c r="X104" s="116"/>
      <c r="Y104" s="116"/>
      <c r="Z104" s="116"/>
      <c r="AA104" s="116"/>
    </row>
    <row r="105" spans="1:27" s="123" customFormat="1" ht="20.100000000000001" customHeight="1" x14ac:dyDescent="0.25">
      <c r="A105" s="115"/>
      <c r="B105" s="115"/>
      <c r="C105" s="115"/>
      <c r="D105" s="115"/>
      <c r="E105" s="115"/>
      <c r="F105" s="115"/>
      <c r="G105" s="126"/>
      <c r="H105" s="114"/>
      <c r="I105" s="114"/>
      <c r="J105" s="114"/>
      <c r="K105" s="114"/>
      <c r="L105" s="114"/>
      <c r="M105" s="114"/>
      <c r="N105" s="116"/>
      <c r="O105" s="116"/>
      <c r="P105" s="116"/>
      <c r="Q105" s="116"/>
      <c r="R105" s="116"/>
      <c r="S105" s="116"/>
      <c r="T105" s="116"/>
      <c r="U105" s="116"/>
      <c r="V105" s="116"/>
      <c r="W105" s="116"/>
      <c r="X105" s="116"/>
      <c r="Y105" s="116"/>
      <c r="Z105" s="116"/>
      <c r="AA105" s="116"/>
    </row>
    <row r="106" spans="1:27" s="123" customFormat="1" ht="20.100000000000001" customHeight="1" x14ac:dyDescent="0.25">
      <c r="A106" s="115"/>
      <c r="B106" s="115"/>
      <c r="C106" s="115"/>
      <c r="D106" s="115"/>
      <c r="E106" s="115"/>
      <c r="F106" s="115"/>
      <c r="G106" s="126"/>
      <c r="H106" s="114"/>
      <c r="I106" s="114"/>
      <c r="J106" s="114"/>
      <c r="K106" s="114"/>
      <c r="L106" s="114"/>
      <c r="M106" s="114"/>
      <c r="N106" s="116"/>
      <c r="O106" s="116"/>
      <c r="P106" s="116"/>
      <c r="Q106" s="116"/>
      <c r="R106" s="116"/>
      <c r="S106" s="116"/>
      <c r="T106" s="116"/>
      <c r="U106" s="116"/>
      <c r="V106" s="116"/>
      <c r="W106" s="116"/>
      <c r="X106" s="116"/>
      <c r="Y106" s="116"/>
      <c r="Z106" s="116"/>
      <c r="AA106" s="116"/>
    </row>
    <row r="107" spans="1:27" s="123" customFormat="1" ht="20.100000000000001" customHeight="1" x14ac:dyDescent="0.25">
      <c r="A107" s="115"/>
      <c r="B107" s="115"/>
      <c r="C107" s="115"/>
      <c r="D107" s="115"/>
      <c r="E107" s="115"/>
      <c r="F107" s="115"/>
      <c r="G107" s="126"/>
      <c r="H107" s="114"/>
      <c r="I107" s="114"/>
      <c r="J107" s="114"/>
      <c r="K107" s="114"/>
      <c r="L107" s="114"/>
      <c r="M107" s="114"/>
      <c r="N107" s="116"/>
      <c r="O107" s="116"/>
      <c r="P107" s="116"/>
      <c r="Q107" s="116"/>
      <c r="R107" s="116"/>
      <c r="S107" s="116"/>
      <c r="T107" s="116"/>
      <c r="U107" s="116"/>
      <c r="V107" s="116"/>
      <c r="W107" s="116"/>
      <c r="X107" s="116"/>
      <c r="Y107" s="116"/>
      <c r="Z107" s="116"/>
      <c r="AA107" s="116"/>
    </row>
    <row r="108" spans="1:27" s="123" customFormat="1" ht="20.100000000000001" customHeight="1" x14ac:dyDescent="0.25">
      <c r="A108" s="115"/>
      <c r="B108" s="115"/>
      <c r="C108" s="115"/>
      <c r="D108" s="115"/>
      <c r="E108" s="115"/>
      <c r="F108" s="115"/>
      <c r="G108" s="126"/>
      <c r="H108" s="114"/>
      <c r="I108" s="114"/>
      <c r="J108" s="114"/>
      <c r="K108" s="114"/>
      <c r="L108" s="114"/>
      <c r="M108" s="114"/>
      <c r="N108" s="116"/>
      <c r="O108" s="116"/>
      <c r="P108" s="116"/>
      <c r="Q108" s="116"/>
      <c r="R108" s="116"/>
      <c r="S108" s="116"/>
      <c r="T108" s="116"/>
      <c r="U108" s="116"/>
      <c r="V108" s="116"/>
      <c r="W108" s="116"/>
      <c r="X108" s="116"/>
      <c r="Y108" s="116"/>
      <c r="Z108" s="116"/>
      <c r="AA108" s="116"/>
    </row>
    <row r="109" spans="1:27" s="116" customFormat="1" ht="20.100000000000001" customHeight="1" x14ac:dyDescent="0.25">
      <c r="A109" s="115"/>
      <c r="B109" s="115"/>
      <c r="C109" s="115"/>
      <c r="D109" s="115"/>
      <c r="E109" s="115"/>
      <c r="F109" s="115"/>
      <c r="G109" s="126"/>
      <c r="H109" s="114"/>
      <c r="I109" s="114"/>
      <c r="J109" s="114"/>
      <c r="K109" s="114"/>
      <c r="L109" s="114"/>
      <c r="M109" s="114"/>
    </row>
    <row r="110" spans="1:27" s="116" customFormat="1" ht="20.100000000000001" customHeight="1" x14ac:dyDescent="0.25">
      <c r="A110" s="115"/>
      <c r="B110" s="115"/>
      <c r="C110" s="115"/>
      <c r="D110" s="115"/>
      <c r="E110" s="115"/>
      <c r="F110" s="115"/>
      <c r="G110" s="126"/>
      <c r="H110" s="114"/>
      <c r="I110" s="114"/>
      <c r="J110" s="114"/>
      <c r="K110" s="114"/>
      <c r="L110" s="114"/>
      <c r="M110" s="114"/>
    </row>
    <row r="111" spans="1:27" s="116" customFormat="1" ht="20.100000000000001" customHeight="1" x14ac:dyDescent="0.25">
      <c r="A111" s="115"/>
      <c r="B111" s="115"/>
      <c r="C111" s="115"/>
      <c r="D111" s="115"/>
      <c r="E111" s="115"/>
      <c r="F111" s="115"/>
      <c r="G111" s="126"/>
      <c r="H111" s="114"/>
      <c r="I111" s="114"/>
      <c r="J111" s="114"/>
      <c r="K111" s="114"/>
      <c r="L111" s="114"/>
      <c r="M111" s="114"/>
    </row>
    <row r="112" spans="1:27" s="116" customFormat="1" ht="20.100000000000001" customHeight="1" x14ac:dyDescent="0.25">
      <c r="A112" s="115"/>
      <c r="B112" s="115"/>
      <c r="C112" s="115"/>
      <c r="D112" s="115"/>
      <c r="E112" s="115"/>
      <c r="F112" s="115"/>
      <c r="G112" s="126"/>
      <c r="H112" s="114"/>
      <c r="I112" s="114"/>
      <c r="J112" s="114"/>
      <c r="K112" s="114"/>
      <c r="L112" s="114"/>
      <c r="M112" s="114"/>
    </row>
    <row r="113" spans="1:13" s="116" customFormat="1" ht="20.100000000000001" customHeight="1" x14ac:dyDescent="0.25">
      <c r="A113" s="115"/>
      <c r="B113" s="115"/>
      <c r="C113" s="115"/>
      <c r="D113" s="115"/>
      <c r="E113" s="115"/>
      <c r="F113" s="115"/>
      <c r="G113" s="126"/>
      <c r="H113" s="114"/>
      <c r="I113" s="114"/>
      <c r="J113" s="114"/>
      <c r="K113" s="114"/>
      <c r="L113" s="114"/>
      <c r="M113" s="114"/>
    </row>
    <row r="114" spans="1:13" s="116" customFormat="1" ht="20.100000000000001" customHeight="1" x14ac:dyDescent="0.25">
      <c r="A114" s="115"/>
      <c r="B114" s="115"/>
      <c r="C114" s="115"/>
      <c r="D114" s="115"/>
      <c r="E114" s="115"/>
      <c r="F114" s="115"/>
      <c r="G114" s="126"/>
      <c r="H114" s="114"/>
      <c r="I114" s="114"/>
      <c r="J114" s="114"/>
      <c r="K114" s="114"/>
      <c r="L114" s="114"/>
      <c r="M114" s="114"/>
    </row>
    <row r="115" spans="1:13" s="116" customFormat="1" ht="20.100000000000001" customHeight="1" x14ac:dyDescent="0.25">
      <c r="A115" s="115"/>
      <c r="B115" s="115"/>
      <c r="C115" s="115"/>
      <c r="D115" s="115"/>
      <c r="E115" s="115"/>
      <c r="F115" s="115"/>
      <c r="G115" s="126"/>
      <c r="H115" s="114"/>
      <c r="I115" s="114"/>
      <c r="J115" s="114"/>
      <c r="K115" s="114"/>
      <c r="L115" s="114"/>
      <c r="M115" s="114"/>
    </row>
    <row r="116" spans="1:13" s="116" customFormat="1" ht="20.100000000000001" customHeight="1" x14ac:dyDescent="0.25">
      <c r="A116" s="115"/>
      <c r="B116" s="115"/>
      <c r="C116" s="115"/>
      <c r="D116" s="115"/>
      <c r="E116" s="115"/>
      <c r="F116" s="115"/>
      <c r="G116" s="126"/>
      <c r="H116" s="114"/>
      <c r="I116" s="114"/>
      <c r="J116" s="114"/>
      <c r="K116" s="114"/>
      <c r="L116" s="114"/>
      <c r="M116" s="114"/>
    </row>
    <row r="117" spans="1:13" s="116" customFormat="1" ht="20.100000000000001" customHeight="1" x14ac:dyDescent="0.25">
      <c r="A117" s="115"/>
      <c r="B117" s="115"/>
      <c r="C117" s="115"/>
      <c r="D117" s="115"/>
      <c r="E117" s="115"/>
      <c r="F117" s="115"/>
      <c r="G117" s="126"/>
      <c r="H117" s="114"/>
      <c r="I117" s="114"/>
      <c r="J117" s="114"/>
      <c r="K117" s="114"/>
      <c r="L117" s="114"/>
      <c r="M117" s="114"/>
    </row>
    <row r="118" spans="1:13" s="116" customFormat="1" ht="20.100000000000001" customHeight="1" x14ac:dyDescent="0.25">
      <c r="A118" s="115"/>
      <c r="B118" s="115"/>
      <c r="C118" s="115"/>
      <c r="D118" s="115"/>
      <c r="E118" s="115"/>
      <c r="F118" s="115"/>
      <c r="G118" s="126"/>
      <c r="H118" s="114"/>
      <c r="I118" s="114"/>
      <c r="J118" s="114"/>
      <c r="K118" s="114"/>
      <c r="L118" s="114"/>
      <c r="M118" s="114"/>
    </row>
    <row r="119" spans="1:13" s="116" customFormat="1" ht="20.100000000000001" customHeight="1" x14ac:dyDescent="0.25">
      <c r="A119" s="115"/>
      <c r="B119" s="115"/>
      <c r="C119" s="115"/>
      <c r="D119" s="115"/>
      <c r="E119" s="115"/>
      <c r="F119" s="115"/>
      <c r="G119" s="126"/>
      <c r="H119" s="114"/>
      <c r="I119" s="114"/>
      <c r="J119" s="114"/>
      <c r="K119" s="114"/>
      <c r="L119" s="114"/>
      <c r="M119" s="114"/>
    </row>
    <row r="120" spans="1:13" s="116" customFormat="1" ht="20.100000000000001" customHeight="1" x14ac:dyDescent="0.25">
      <c r="A120" s="115"/>
      <c r="B120" s="115"/>
      <c r="C120" s="115"/>
      <c r="D120" s="115"/>
      <c r="E120" s="115"/>
      <c r="F120" s="115"/>
      <c r="G120" s="126"/>
      <c r="H120" s="114"/>
      <c r="I120" s="114"/>
      <c r="J120" s="114"/>
      <c r="K120" s="114"/>
      <c r="L120" s="114"/>
      <c r="M120" s="114"/>
    </row>
    <row r="121" spans="1:13" s="116" customFormat="1" ht="20.100000000000001" customHeight="1" x14ac:dyDescent="0.25">
      <c r="A121" s="115"/>
      <c r="B121" s="115"/>
      <c r="C121" s="115"/>
      <c r="D121" s="115"/>
      <c r="E121" s="115"/>
      <c r="F121" s="115"/>
      <c r="G121" s="126"/>
      <c r="H121" s="114"/>
      <c r="I121" s="114"/>
      <c r="J121" s="114"/>
      <c r="K121" s="114"/>
      <c r="L121" s="114"/>
      <c r="M121" s="114"/>
    </row>
    <row r="122" spans="1:13" s="116" customFormat="1" ht="20.100000000000001" customHeight="1" x14ac:dyDescent="0.25">
      <c r="A122" s="115"/>
      <c r="B122" s="115"/>
      <c r="C122" s="115"/>
      <c r="D122" s="115"/>
      <c r="E122" s="115"/>
      <c r="F122" s="115"/>
      <c r="G122" s="126"/>
      <c r="H122" s="114"/>
      <c r="I122" s="114"/>
      <c r="J122" s="114"/>
      <c r="K122" s="114"/>
      <c r="L122" s="114"/>
      <c r="M122" s="114"/>
    </row>
    <row r="123" spans="1:13" s="116" customFormat="1" ht="20.100000000000001" customHeight="1" x14ac:dyDescent="0.25">
      <c r="A123" s="115"/>
      <c r="B123" s="115"/>
      <c r="C123" s="115"/>
      <c r="D123" s="115"/>
      <c r="E123" s="115"/>
      <c r="F123" s="115"/>
      <c r="G123" s="126"/>
      <c r="H123" s="114"/>
      <c r="I123" s="114"/>
      <c r="J123" s="114"/>
      <c r="K123" s="114"/>
      <c r="L123" s="114"/>
      <c r="M123" s="114"/>
    </row>
    <row r="124" spans="1:13" s="116" customFormat="1" ht="20.100000000000001" customHeight="1" x14ac:dyDescent="0.25">
      <c r="A124" s="115"/>
      <c r="B124" s="115"/>
      <c r="C124" s="115"/>
      <c r="D124" s="115"/>
      <c r="E124" s="115"/>
      <c r="F124" s="115"/>
      <c r="G124" s="126"/>
      <c r="H124" s="114"/>
      <c r="I124" s="114"/>
      <c r="J124" s="114"/>
      <c r="K124" s="114"/>
      <c r="L124" s="114"/>
      <c r="M124" s="114"/>
    </row>
    <row r="125" spans="1:13" s="116" customFormat="1" ht="20.100000000000001" customHeight="1" x14ac:dyDescent="0.25">
      <c r="A125" s="115"/>
      <c r="B125" s="115"/>
      <c r="C125" s="115"/>
      <c r="D125" s="115"/>
      <c r="E125" s="115"/>
      <c r="F125" s="115"/>
      <c r="G125" s="126"/>
      <c r="H125" s="114"/>
      <c r="I125" s="114"/>
      <c r="J125" s="114"/>
      <c r="K125" s="114"/>
      <c r="L125" s="114"/>
      <c r="M125" s="114"/>
    </row>
    <row r="126" spans="1:13" s="116" customFormat="1" ht="20.100000000000001" customHeight="1" x14ac:dyDescent="0.25">
      <c r="A126" s="115"/>
      <c r="B126" s="115"/>
      <c r="C126" s="115"/>
      <c r="D126" s="115"/>
      <c r="E126" s="115"/>
      <c r="F126" s="115"/>
      <c r="G126" s="126"/>
      <c r="H126" s="114"/>
      <c r="I126" s="114"/>
      <c r="J126" s="114"/>
      <c r="K126" s="114"/>
      <c r="L126" s="114"/>
      <c r="M126" s="114"/>
    </row>
    <row r="127" spans="1:13" s="116" customFormat="1" ht="20.100000000000001" customHeight="1" x14ac:dyDescent="0.25">
      <c r="A127" s="115"/>
      <c r="B127" s="115"/>
      <c r="C127" s="115"/>
      <c r="D127" s="115"/>
      <c r="E127" s="115"/>
      <c r="F127" s="115"/>
      <c r="G127" s="126"/>
      <c r="H127" s="114"/>
      <c r="I127" s="114"/>
      <c r="J127" s="114"/>
      <c r="K127" s="114"/>
      <c r="L127" s="114"/>
      <c r="M127" s="114"/>
    </row>
    <row r="128" spans="1:13" s="116" customFormat="1" ht="20.100000000000001" customHeight="1" x14ac:dyDescent="0.25">
      <c r="A128" s="115"/>
      <c r="B128" s="115"/>
      <c r="C128" s="115"/>
      <c r="D128" s="115"/>
      <c r="E128" s="115"/>
      <c r="F128" s="115"/>
      <c r="G128" s="126"/>
      <c r="H128" s="114"/>
      <c r="I128" s="114"/>
      <c r="J128" s="114"/>
      <c r="K128" s="114"/>
      <c r="L128" s="114"/>
      <c r="M128" s="114"/>
    </row>
    <row r="129" spans="1:13" s="116" customFormat="1" ht="20.100000000000001" customHeight="1" x14ac:dyDescent="0.25">
      <c r="A129" s="115"/>
      <c r="B129" s="115"/>
      <c r="C129" s="115"/>
      <c r="D129" s="115"/>
      <c r="E129" s="115"/>
      <c r="F129" s="115"/>
      <c r="G129" s="126"/>
      <c r="H129" s="114"/>
      <c r="I129" s="114"/>
      <c r="J129" s="114"/>
      <c r="K129" s="114"/>
      <c r="L129" s="114"/>
      <c r="M129" s="114"/>
    </row>
    <row r="130" spans="1:13" s="116" customFormat="1" ht="20.100000000000001" customHeight="1" x14ac:dyDescent="0.25">
      <c r="A130" s="115"/>
      <c r="B130" s="115"/>
      <c r="C130" s="115"/>
      <c r="D130" s="115"/>
      <c r="E130" s="115"/>
      <c r="F130" s="115"/>
      <c r="G130" s="126"/>
      <c r="H130" s="114"/>
      <c r="I130" s="114"/>
      <c r="J130" s="114"/>
      <c r="K130" s="114"/>
      <c r="L130" s="114"/>
      <c r="M130" s="114"/>
    </row>
    <row r="131" spans="1:13" s="116" customFormat="1" ht="20.100000000000001" customHeight="1" x14ac:dyDescent="0.25">
      <c r="A131" s="115"/>
      <c r="B131" s="115"/>
      <c r="C131" s="115"/>
      <c r="D131" s="115"/>
      <c r="E131" s="115"/>
      <c r="F131" s="115"/>
      <c r="G131" s="126"/>
      <c r="H131" s="114"/>
      <c r="I131" s="114"/>
      <c r="J131" s="114"/>
      <c r="K131" s="114"/>
      <c r="L131" s="114"/>
      <c r="M131" s="114"/>
    </row>
    <row r="132" spans="1:13" s="116" customFormat="1" ht="20.100000000000001" customHeight="1" x14ac:dyDescent="0.25">
      <c r="A132" s="115"/>
      <c r="B132" s="115"/>
      <c r="C132" s="115"/>
      <c r="D132" s="115"/>
      <c r="E132" s="115"/>
      <c r="F132" s="115"/>
      <c r="G132" s="126"/>
      <c r="H132" s="114"/>
      <c r="I132" s="114"/>
      <c r="J132" s="114"/>
      <c r="K132" s="114"/>
      <c r="L132" s="114"/>
      <c r="M132" s="114"/>
    </row>
    <row r="133" spans="1:13" s="116" customFormat="1" ht="20.100000000000001" customHeight="1" x14ac:dyDescent="0.25">
      <c r="A133" s="115"/>
      <c r="B133" s="115"/>
      <c r="C133" s="115" t="s">
        <v>317</v>
      </c>
      <c r="D133" s="115"/>
      <c r="E133" s="115"/>
      <c r="F133" s="115"/>
      <c r="G133" s="126"/>
      <c r="H133" s="114"/>
      <c r="I133" s="114"/>
      <c r="J133" s="114"/>
      <c r="K133" s="114"/>
      <c r="L133" s="114"/>
      <c r="M133" s="114"/>
    </row>
    <row r="134" spans="1:13" s="116" customFormat="1" ht="20.100000000000001" customHeight="1" x14ac:dyDescent="0.25">
      <c r="A134" s="117" t="s">
        <v>2</v>
      </c>
      <c r="B134" s="115"/>
      <c r="C134" s="127">
        <v>1</v>
      </c>
      <c r="D134" s="118" t="s">
        <v>5</v>
      </c>
      <c r="E134" s="118" t="s">
        <v>11</v>
      </c>
      <c r="F134" s="115"/>
      <c r="G134" s="126" t="s">
        <v>0</v>
      </c>
      <c r="H134" s="114"/>
      <c r="I134" s="114"/>
      <c r="J134" s="114"/>
      <c r="K134" s="114"/>
      <c r="L134" s="114"/>
      <c r="M134" s="114"/>
    </row>
    <row r="135" spans="1:13" s="116" customFormat="1" ht="20.100000000000001" customHeight="1" x14ac:dyDescent="0.25">
      <c r="A135" s="128" t="s">
        <v>28</v>
      </c>
      <c r="B135" s="115"/>
      <c r="C135" s="127">
        <v>2</v>
      </c>
      <c r="D135" s="118" t="s">
        <v>29</v>
      </c>
      <c r="E135" s="118" t="s">
        <v>30</v>
      </c>
      <c r="F135" s="115"/>
      <c r="G135" s="126" t="s">
        <v>327</v>
      </c>
      <c r="H135" s="114"/>
      <c r="I135" s="114"/>
      <c r="J135" s="114"/>
      <c r="K135" s="114"/>
      <c r="L135" s="114"/>
      <c r="M135" s="114"/>
    </row>
    <row r="136" spans="1:13" s="116" customFormat="1" ht="20.100000000000001" customHeight="1" x14ac:dyDescent="0.25">
      <c r="A136" s="128" t="s">
        <v>31</v>
      </c>
      <c r="B136" s="115"/>
      <c r="C136" s="127">
        <v>3</v>
      </c>
      <c r="D136" s="118" t="s">
        <v>32</v>
      </c>
      <c r="E136" s="118" t="s">
        <v>50</v>
      </c>
      <c r="F136" s="115"/>
      <c r="G136" s="126" t="s">
        <v>328</v>
      </c>
      <c r="H136" s="114"/>
      <c r="I136" s="114"/>
      <c r="J136" s="114"/>
      <c r="K136" s="114"/>
      <c r="L136" s="114"/>
      <c r="M136" s="114"/>
    </row>
    <row r="137" spans="1:13" s="116" customFormat="1" ht="20.100000000000001" customHeight="1" x14ac:dyDescent="0.25">
      <c r="A137" s="128" t="s">
        <v>34</v>
      </c>
      <c r="B137" s="115"/>
      <c r="C137" s="127">
        <v>4</v>
      </c>
      <c r="D137" s="115"/>
      <c r="E137" s="118" t="s">
        <v>52</v>
      </c>
      <c r="F137" s="115"/>
      <c r="G137" s="126" t="s">
        <v>316</v>
      </c>
      <c r="H137" s="114"/>
      <c r="I137" s="114"/>
      <c r="J137" s="114"/>
      <c r="K137" s="114"/>
      <c r="L137" s="114"/>
      <c r="M137" s="114"/>
    </row>
    <row r="138" spans="1:13" s="116" customFormat="1" ht="20.100000000000001" customHeight="1" x14ac:dyDescent="0.25">
      <c r="A138" s="128" t="s">
        <v>36</v>
      </c>
      <c r="B138" s="115"/>
      <c r="C138" s="127">
        <v>5</v>
      </c>
      <c r="D138" s="115"/>
      <c r="E138" s="118" t="s">
        <v>349</v>
      </c>
      <c r="F138" s="115"/>
      <c r="G138" s="126" t="s">
        <v>313</v>
      </c>
      <c r="H138" s="114"/>
      <c r="I138" s="114"/>
      <c r="J138" s="114"/>
      <c r="K138" s="114"/>
      <c r="L138" s="114"/>
      <c r="M138" s="114"/>
    </row>
    <row r="139" spans="1:13" s="116" customFormat="1" ht="20.100000000000001" customHeight="1" x14ac:dyDescent="0.25">
      <c r="A139" s="128" t="s">
        <v>38</v>
      </c>
      <c r="B139" s="115"/>
      <c r="C139" s="127">
        <v>6</v>
      </c>
      <c r="D139" s="115" t="s">
        <v>0</v>
      </c>
      <c r="E139" s="118" t="s">
        <v>60</v>
      </c>
      <c r="F139" s="115"/>
      <c r="G139" s="126" t="s">
        <v>314</v>
      </c>
      <c r="H139" s="114"/>
      <c r="I139" s="114"/>
      <c r="J139" s="114"/>
      <c r="K139" s="114"/>
      <c r="L139" s="114"/>
      <c r="M139" s="114"/>
    </row>
    <row r="140" spans="1:13" s="116" customFormat="1" ht="20.100000000000001" customHeight="1" x14ac:dyDescent="0.25">
      <c r="A140" s="128" t="s">
        <v>40</v>
      </c>
      <c r="B140" s="115"/>
      <c r="C140" s="127">
        <v>7</v>
      </c>
      <c r="D140" s="115" t="s">
        <v>41</v>
      </c>
      <c r="E140" s="118" t="s">
        <v>82</v>
      </c>
      <c r="F140" s="115"/>
      <c r="G140" s="126" t="s">
        <v>315</v>
      </c>
      <c r="H140" s="114"/>
      <c r="I140" s="114"/>
      <c r="J140" s="114"/>
      <c r="K140" s="114"/>
      <c r="L140" s="114"/>
      <c r="M140" s="114"/>
    </row>
    <row r="141" spans="1:13" s="116" customFormat="1" ht="20.100000000000001" customHeight="1" x14ac:dyDescent="0.25">
      <c r="A141" s="128" t="s">
        <v>43</v>
      </c>
      <c r="B141" s="115"/>
      <c r="C141" s="127">
        <v>8</v>
      </c>
      <c r="D141" s="115" t="s">
        <v>44</v>
      </c>
      <c r="E141" s="118" t="s">
        <v>332</v>
      </c>
      <c r="F141" s="115"/>
      <c r="G141" s="126"/>
      <c r="H141" s="114"/>
      <c r="I141" s="114"/>
      <c r="J141" s="114"/>
      <c r="K141" s="114"/>
      <c r="L141" s="114"/>
      <c r="M141" s="114"/>
    </row>
    <row r="142" spans="1:13" s="116" customFormat="1" ht="20.100000000000001" customHeight="1" x14ac:dyDescent="0.25">
      <c r="A142" s="128" t="s">
        <v>46</v>
      </c>
      <c r="B142" s="115"/>
      <c r="C142" s="127">
        <v>9</v>
      </c>
      <c r="D142" s="115" t="s">
        <v>47</v>
      </c>
      <c r="E142" s="115" t="s">
        <v>331</v>
      </c>
      <c r="F142" s="115"/>
      <c r="G142" s="126"/>
      <c r="H142" s="114"/>
      <c r="I142" s="114"/>
      <c r="J142" s="114"/>
      <c r="K142" s="114"/>
      <c r="L142" s="114"/>
      <c r="M142" s="114"/>
    </row>
    <row r="143" spans="1:13" s="116" customFormat="1" ht="20.100000000000001" customHeight="1" x14ac:dyDescent="0.25">
      <c r="A143" s="128" t="s">
        <v>49</v>
      </c>
      <c r="B143" s="115"/>
      <c r="C143" s="127">
        <v>10</v>
      </c>
      <c r="D143" s="115"/>
      <c r="E143" s="118" t="s">
        <v>333</v>
      </c>
      <c r="F143" s="115"/>
      <c r="G143" s="126"/>
      <c r="H143" s="114"/>
      <c r="I143" s="114"/>
      <c r="J143" s="114"/>
      <c r="K143" s="114"/>
      <c r="L143" s="114"/>
      <c r="M143" s="114"/>
    </row>
    <row r="144" spans="1:13" s="116" customFormat="1" ht="20.100000000000001" customHeight="1" x14ac:dyDescent="0.25">
      <c r="A144" s="128" t="s">
        <v>51</v>
      </c>
      <c r="B144" s="115"/>
      <c r="C144" s="127">
        <v>11</v>
      </c>
      <c r="D144" s="115" t="s">
        <v>5</v>
      </c>
      <c r="E144" s="115" t="s">
        <v>334</v>
      </c>
      <c r="F144" s="115"/>
      <c r="G144" s="126"/>
      <c r="H144" s="114"/>
      <c r="I144" s="114"/>
      <c r="J144" s="114"/>
      <c r="K144" s="114"/>
      <c r="L144" s="114"/>
      <c r="M144" s="114"/>
    </row>
    <row r="145" spans="1:13" s="116" customFormat="1" ht="20.100000000000001" customHeight="1" x14ac:dyDescent="0.25">
      <c r="A145" s="128" t="s">
        <v>53</v>
      </c>
      <c r="B145" s="115"/>
      <c r="C145" s="127">
        <v>12</v>
      </c>
      <c r="D145" s="115" t="s">
        <v>54</v>
      </c>
      <c r="E145" s="115" t="s">
        <v>335</v>
      </c>
      <c r="F145" s="115"/>
      <c r="H145" s="114"/>
      <c r="I145" s="114"/>
      <c r="J145" s="114"/>
      <c r="K145" s="114">
        <f>IF(B23=G136,1,0)</f>
        <v>0</v>
      </c>
      <c r="L145" s="114"/>
      <c r="M145" s="114"/>
    </row>
    <row r="146" spans="1:13" s="115" customFormat="1" ht="20.100000000000001" customHeight="1" x14ac:dyDescent="0.2">
      <c r="A146" s="128" t="s">
        <v>56</v>
      </c>
      <c r="C146" s="127">
        <v>13</v>
      </c>
      <c r="D146" s="115" t="s">
        <v>57</v>
      </c>
      <c r="E146" s="115" t="s">
        <v>134</v>
      </c>
      <c r="G146" s="126"/>
      <c r="H146" s="114"/>
      <c r="I146" s="114"/>
      <c r="J146" s="114"/>
      <c r="K146" s="114"/>
      <c r="L146" s="114"/>
      <c r="M146" s="114"/>
    </row>
    <row r="147" spans="1:13" s="115" customFormat="1" ht="20.100000000000001" customHeight="1" x14ac:dyDescent="0.2">
      <c r="A147" s="128" t="s">
        <v>59</v>
      </c>
      <c r="C147" s="127">
        <v>14</v>
      </c>
      <c r="E147" s="115" t="s">
        <v>336</v>
      </c>
      <c r="G147" s="126"/>
      <c r="H147" s="114"/>
      <c r="I147" s="114"/>
      <c r="J147" s="114"/>
      <c r="K147" s="114"/>
      <c r="L147" s="114"/>
      <c r="M147" s="114"/>
    </row>
    <row r="148" spans="1:13" s="115" customFormat="1" ht="20.100000000000001" customHeight="1" x14ac:dyDescent="0.2">
      <c r="A148" s="128" t="s">
        <v>61</v>
      </c>
      <c r="C148" s="127">
        <v>15</v>
      </c>
      <c r="D148" s="115" t="s">
        <v>0</v>
      </c>
      <c r="E148" s="115" t="s">
        <v>337</v>
      </c>
      <c r="G148" s="126"/>
      <c r="H148" s="114"/>
      <c r="I148" s="114"/>
      <c r="J148" s="114"/>
      <c r="K148" s="114"/>
      <c r="L148" s="114"/>
      <c r="M148" s="114"/>
    </row>
    <row r="149" spans="1:13" s="115" customFormat="1" ht="20.100000000000001" customHeight="1" x14ac:dyDescent="0.2">
      <c r="A149" s="128" t="s">
        <v>63</v>
      </c>
      <c r="C149" s="127">
        <v>16</v>
      </c>
      <c r="D149" s="126" t="s">
        <v>70</v>
      </c>
      <c r="E149" s="115" t="s">
        <v>338</v>
      </c>
      <c r="G149" s="126"/>
      <c r="H149" s="114"/>
      <c r="I149" s="114"/>
      <c r="J149" s="114"/>
      <c r="K149" s="114"/>
      <c r="L149" s="114"/>
      <c r="M149" s="114"/>
    </row>
    <row r="150" spans="1:13" s="115" customFormat="1" ht="20.100000000000001" customHeight="1" x14ac:dyDescent="0.2">
      <c r="A150" s="128" t="s">
        <v>66</v>
      </c>
      <c r="C150" s="127">
        <v>17</v>
      </c>
      <c r="D150" s="126" t="s">
        <v>67</v>
      </c>
      <c r="G150" s="126"/>
      <c r="H150" s="114"/>
      <c r="I150" s="114"/>
      <c r="J150" s="114"/>
      <c r="K150" s="114"/>
      <c r="L150" s="114"/>
      <c r="M150" s="114"/>
    </row>
    <row r="151" spans="1:13" s="115" customFormat="1" ht="20.100000000000001" customHeight="1" x14ac:dyDescent="0.2">
      <c r="A151" s="128" t="s">
        <v>69</v>
      </c>
      <c r="C151" s="127">
        <v>18</v>
      </c>
      <c r="D151" s="126" t="s">
        <v>330</v>
      </c>
      <c r="G151" s="126"/>
      <c r="H151" s="114"/>
      <c r="I151" s="114"/>
      <c r="J151" s="114"/>
      <c r="K151" s="114"/>
      <c r="L151" s="114"/>
      <c r="M151" s="114"/>
    </row>
    <row r="152" spans="1:13" s="115" customFormat="1" ht="20.100000000000001" customHeight="1" x14ac:dyDescent="0.2">
      <c r="A152" s="128" t="s">
        <v>72</v>
      </c>
      <c r="C152" s="127">
        <v>19</v>
      </c>
      <c r="D152" s="126" t="s">
        <v>64</v>
      </c>
      <c r="G152" s="126"/>
      <c r="H152" s="114"/>
      <c r="I152" s="114"/>
      <c r="J152" s="114"/>
      <c r="K152" s="114"/>
      <c r="L152" s="114"/>
      <c r="M152" s="114"/>
    </row>
    <row r="153" spans="1:13" s="115" customFormat="1" ht="20.100000000000001" customHeight="1" x14ac:dyDescent="0.2">
      <c r="A153" s="128" t="s">
        <v>75</v>
      </c>
      <c r="C153" s="127">
        <v>20</v>
      </c>
      <c r="D153" s="126" t="s">
        <v>73</v>
      </c>
      <c r="G153" s="126"/>
      <c r="H153" s="114"/>
      <c r="I153" s="114"/>
      <c r="J153" s="114"/>
      <c r="K153" s="114"/>
      <c r="L153" s="114"/>
      <c r="M153" s="114"/>
    </row>
    <row r="154" spans="1:13" s="115" customFormat="1" ht="20.100000000000001" customHeight="1" x14ac:dyDescent="0.2">
      <c r="A154" s="128" t="s">
        <v>77</v>
      </c>
      <c r="C154" s="127">
        <v>21</v>
      </c>
      <c r="D154" s="126"/>
      <c r="G154" s="126"/>
      <c r="H154" s="114"/>
      <c r="I154" s="114"/>
      <c r="J154" s="114"/>
      <c r="K154" s="114"/>
      <c r="L154" s="114"/>
      <c r="M154" s="114"/>
    </row>
    <row r="155" spans="1:13" s="115" customFormat="1" ht="20.100000000000001" customHeight="1" x14ac:dyDescent="0.2">
      <c r="A155" s="128" t="s">
        <v>79</v>
      </c>
      <c r="C155" s="127">
        <v>22</v>
      </c>
      <c r="H155" s="114"/>
      <c r="I155" s="114"/>
      <c r="J155" s="114"/>
      <c r="K155" s="114">
        <f>SUM(K145:K154)</f>
        <v>0</v>
      </c>
      <c r="L155" s="114"/>
      <c r="M155" s="114"/>
    </row>
    <row r="156" spans="1:13" s="115" customFormat="1" ht="20.100000000000001" customHeight="1" x14ac:dyDescent="0.2">
      <c r="A156" s="128" t="s">
        <v>81</v>
      </c>
      <c r="C156" s="127">
        <v>23</v>
      </c>
      <c r="D156" s="115" t="s">
        <v>5</v>
      </c>
      <c r="G156" s="126"/>
      <c r="H156" s="114"/>
      <c r="I156" s="114"/>
      <c r="J156" s="114"/>
      <c r="K156" s="114"/>
      <c r="L156" s="114"/>
      <c r="M156" s="114"/>
    </row>
    <row r="157" spans="1:13" s="115" customFormat="1" ht="20.100000000000001" customHeight="1" x14ac:dyDescent="0.2">
      <c r="A157" s="128" t="s">
        <v>83</v>
      </c>
      <c r="C157" s="127">
        <v>24</v>
      </c>
      <c r="D157" s="115" t="s">
        <v>84</v>
      </c>
      <c r="G157" s="126"/>
      <c r="H157" s="114"/>
      <c r="I157" s="114"/>
      <c r="J157" s="114"/>
      <c r="K157" s="114"/>
      <c r="L157" s="114"/>
      <c r="M157" s="114"/>
    </row>
    <row r="158" spans="1:13" s="115" customFormat="1" ht="20.100000000000001" customHeight="1" x14ac:dyDescent="0.2">
      <c r="A158" s="128" t="s">
        <v>86</v>
      </c>
      <c r="C158" s="127">
        <v>25</v>
      </c>
      <c r="D158" s="115" t="s">
        <v>57</v>
      </c>
      <c r="E158" s="118" t="s">
        <v>33</v>
      </c>
      <c r="G158" s="126"/>
      <c r="H158" s="114"/>
      <c r="I158" s="114"/>
      <c r="J158" s="114"/>
      <c r="K158" s="114"/>
      <c r="L158" s="114"/>
      <c r="M158" s="114"/>
    </row>
    <row r="159" spans="1:13" s="115" customFormat="1" ht="20.100000000000001" customHeight="1" x14ac:dyDescent="0.2">
      <c r="A159" s="128" t="s">
        <v>88</v>
      </c>
      <c r="C159" s="127">
        <v>26</v>
      </c>
      <c r="E159" s="118" t="s">
        <v>35</v>
      </c>
      <c r="G159" s="126"/>
      <c r="H159" s="114"/>
      <c r="I159" s="114"/>
      <c r="J159" s="114"/>
      <c r="K159" s="114"/>
      <c r="L159" s="114"/>
      <c r="M159" s="114"/>
    </row>
    <row r="160" spans="1:13" s="115" customFormat="1" ht="20.100000000000001" customHeight="1" x14ac:dyDescent="0.2">
      <c r="A160" s="128" t="s">
        <v>90</v>
      </c>
      <c r="C160" s="127">
        <v>27</v>
      </c>
      <c r="E160" s="118" t="s">
        <v>37</v>
      </c>
      <c r="G160" s="126"/>
      <c r="H160" s="114"/>
      <c r="I160" s="114"/>
      <c r="J160" s="114"/>
      <c r="K160" s="114"/>
      <c r="L160" s="114"/>
      <c r="M160" s="114"/>
    </row>
    <row r="161" spans="1:13" s="115" customFormat="1" ht="20.100000000000001" customHeight="1" x14ac:dyDescent="0.2">
      <c r="A161" s="128" t="s">
        <v>92</v>
      </c>
      <c r="C161" s="127">
        <v>28</v>
      </c>
      <c r="D161" s="115" t="s">
        <v>0</v>
      </c>
      <c r="E161" s="118" t="s">
        <v>39</v>
      </c>
      <c r="G161" s="126"/>
      <c r="H161" s="114"/>
      <c r="I161" s="114"/>
      <c r="J161" s="114"/>
      <c r="K161" s="114"/>
      <c r="L161" s="114"/>
      <c r="M161" s="114"/>
    </row>
    <row r="162" spans="1:13" s="115" customFormat="1" ht="20.100000000000001" customHeight="1" x14ac:dyDescent="0.2">
      <c r="A162" s="128" t="s">
        <v>94</v>
      </c>
      <c r="C162" s="127">
        <v>29</v>
      </c>
      <c r="D162" s="115" t="s">
        <v>95</v>
      </c>
      <c r="E162" s="118" t="s">
        <v>42</v>
      </c>
      <c r="G162" s="126"/>
      <c r="H162" s="114"/>
      <c r="I162" s="114"/>
      <c r="J162" s="114"/>
      <c r="K162" s="114"/>
      <c r="L162" s="114"/>
      <c r="M162" s="114"/>
    </row>
    <row r="163" spans="1:13" s="115" customFormat="1" ht="20.100000000000001" customHeight="1" x14ac:dyDescent="0.2">
      <c r="A163" s="128" t="s">
        <v>97</v>
      </c>
      <c r="C163" s="127">
        <v>30</v>
      </c>
      <c r="D163" s="115" t="s">
        <v>98</v>
      </c>
      <c r="E163" s="118" t="s">
        <v>45</v>
      </c>
      <c r="G163" s="126"/>
      <c r="H163" s="114"/>
      <c r="I163" s="114"/>
      <c r="J163" s="114"/>
      <c r="K163" s="114"/>
      <c r="L163" s="114"/>
      <c r="M163" s="114"/>
    </row>
    <row r="164" spans="1:13" s="115" customFormat="1" ht="20.100000000000001" customHeight="1" x14ac:dyDescent="0.2">
      <c r="A164" s="128" t="s">
        <v>100</v>
      </c>
      <c r="D164" s="115" t="s">
        <v>101</v>
      </c>
      <c r="E164" s="118" t="s">
        <v>48</v>
      </c>
      <c r="G164" s="126"/>
      <c r="H164" s="114"/>
      <c r="I164" s="114"/>
      <c r="J164" s="114"/>
      <c r="K164" s="114"/>
      <c r="L164" s="114"/>
      <c r="M164" s="114"/>
    </row>
    <row r="165" spans="1:13" s="115" customFormat="1" ht="20.100000000000001" customHeight="1" x14ac:dyDescent="0.2">
      <c r="A165" s="128" t="s">
        <v>103</v>
      </c>
      <c r="D165" s="115" t="s">
        <v>104</v>
      </c>
      <c r="H165" s="114"/>
      <c r="I165" s="114"/>
      <c r="J165" s="114"/>
      <c r="K165" s="114"/>
      <c r="L165" s="114"/>
      <c r="M165" s="114"/>
    </row>
    <row r="166" spans="1:13" s="115" customFormat="1" ht="20.100000000000001" customHeight="1" x14ac:dyDescent="0.2">
      <c r="A166" s="128" t="s">
        <v>106</v>
      </c>
      <c r="D166" s="115" t="s">
        <v>107</v>
      </c>
      <c r="G166" s="126"/>
      <c r="H166" s="114"/>
      <c r="I166" s="114"/>
      <c r="J166" s="114"/>
      <c r="K166" s="114"/>
      <c r="L166" s="114"/>
      <c r="M166" s="114"/>
    </row>
    <row r="167" spans="1:13" s="115" customFormat="1" ht="20.100000000000001" customHeight="1" x14ac:dyDescent="0.2">
      <c r="A167" s="128" t="s">
        <v>109</v>
      </c>
      <c r="D167" s="115" t="s">
        <v>110</v>
      </c>
      <c r="E167" s="118" t="s">
        <v>55</v>
      </c>
      <c r="G167" s="126"/>
      <c r="H167" s="114"/>
      <c r="I167" s="114"/>
      <c r="J167" s="114"/>
      <c r="K167" s="114"/>
      <c r="L167" s="114"/>
      <c r="M167" s="114"/>
    </row>
    <row r="168" spans="1:13" s="115" customFormat="1" ht="20.100000000000001" customHeight="1" x14ac:dyDescent="0.2">
      <c r="A168" s="128" t="s">
        <v>112</v>
      </c>
      <c r="D168" s="115" t="s">
        <v>113</v>
      </c>
      <c r="G168" s="126"/>
      <c r="H168" s="114"/>
      <c r="I168" s="114"/>
      <c r="J168" s="114"/>
      <c r="K168" s="114"/>
      <c r="L168" s="114"/>
      <c r="M168" s="114"/>
    </row>
    <row r="169" spans="1:13" s="115" customFormat="1" ht="20.100000000000001" customHeight="1" x14ac:dyDescent="0.2">
      <c r="A169" s="128" t="s">
        <v>115</v>
      </c>
      <c r="D169" s="115" t="s">
        <v>116</v>
      </c>
      <c r="G169" s="126"/>
      <c r="H169" s="114"/>
      <c r="I169" s="114"/>
      <c r="J169" s="114"/>
      <c r="K169" s="114"/>
      <c r="L169" s="114"/>
      <c r="M169" s="114"/>
    </row>
    <row r="170" spans="1:13" s="115" customFormat="1" ht="20.100000000000001" customHeight="1" x14ac:dyDescent="0.2">
      <c r="A170" s="128" t="s">
        <v>118</v>
      </c>
      <c r="D170" s="115" t="s">
        <v>116</v>
      </c>
      <c r="E170" s="118" t="s">
        <v>62</v>
      </c>
      <c r="G170" s="126"/>
      <c r="H170" s="114"/>
      <c r="I170" s="114"/>
      <c r="J170" s="114"/>
      <c r="K170" s="114"/>
      <c r="L170" s="114"/>
      <c r="M170" s="114"/>
    </row>
    <row r="171" spans="1:13" s="115" customFormat="1" ht="20.100000000000001" customHeight="1" x14ac:dyDescent="0.2">
      <c r="A171" s="128" t="s">
        <v>120</v>
      </c>
      <c r="D171" s="115" t="s">
        <v>121</v>
      </c>
      <c r="E171" s="118" t="s">
        <v>65</v>
      </c>
      <c r="G171" s="126"/>
      <c r="H171" s="114"/>
      <c r="I171" s="114"/>
      <c r="J171" s="114"/>
      <c r="K171" s="114"/>
      <c r="L171" s="114"/>
      <c r="M171" s="114"/>
    </row>
    <row r="172" spans="1:13" s="115" customFormat="1" ht="20.100000000000001" customHeight="1" x14ac:dyDescent="0.2">
      <c r="A172" s="128" t="s">
        <v>123</v>
      </c>
      <c r="D172" s="115" t="s">
        <v>124</v>
      </c>
      <c r="E172" s="118" t="s">
        <v>68</v>
      </c>
      <c r="G172" s="126"/>
      <c r="H172" s="114"/>
      <c r="I172" s="114"/>
      <c r="J172" s="114"/>
      <c r="K172" s="114"/>
      <c r="L172" s="114"/>
      <c r="M172" s="114"/>
    </row>
    <row r="173" spans="1:13" s="115" customFormat="1" ht="20.100000000000001" customHeight="1" x14ac:dyDescent="0.2">
      <c r="A173" s="128" t="s">
        <v>126</v>
      </c>
      <c r="D173" s="115" t="s">
        <v>127</v>
      </c>
      <c r="E173" s="118" t="s">
        <v>71</v>
      </c>
      <c r="G173" s="126"/>
      <c r="H173" s="114"/>
      <c r="I173" s="114"/>
      <c r="J173" s="114"/>
      <c r="K173" s="114"/>
      <c r="L173" s="114"/>
      <c r="M173" s="114"/>
    </row>
    <row r="174" spans="1:13" s="115" customFormat="1" ht="20.100000000000001" customHeight="1" x14ac:dyDescent="0.2">
      <c r="A174" s="128" t="s">
        <v>129</v>
      </c>
      <c r="D174" s="115" t="s">
        <v>130</v>
      </c>
      <c r="E174" s="118" t="s">
        <v>74</v>
      </c>
      <c r="G174" s="126"/>
      <c r="H174" s="114"/>
      <c r="I174" s="114"/>
      <c r="J174" s="114"/>
      <c r="K174" s="114"/>
      <c r="L174" s="114"/>
      <c r="M174" s="114"/>
    </row>
    <row r="175" spans="1:13" s="115" customFormat="1" ht="20.100000000000001" customHeight="1" x14ac:dyDescent="0.2">
      <c r="A175" s="128" t="s">
        <v>132</v>
      </c>
      <c r="D175" s="115" t="s">
        <v>133</v>
      </c>
      <c r="E175" s="118" t="s">
        <v>76</v>
      </c>
      <c r="H175" s="114"/>
      <c r="I175" s="114"/>
      <c r="J175" s="114"/>
      <c r="K175" s="114"/>
      <c r="L175" s="114"/>
      <c r="M175" s="114"/>
    </row>
    <row r="176" spans="1:13" s="115" customFormat="1" ht="20.100000000000001" customHeight="1" x14ac:dyDescent="0.2">
      <c r="A176" s="128" t="s">
        <v>135</v>
      </c>
      <c r="D176" s="115" t="s">
        <v>136</v>
      </c>
      <c r="E176" s="118" t="s">
        <v>78</v>
      </c>
      <c r="G176" s="126"/>
      <c r="H176" s="114"/>
      <c r="I176" s="114"/>
      <c r="J176" s="114"/>
      <c r="K176" s="114"/>
      <c r="L176" s="114"/>
      <c r="M176" s="114"/>
    </row>
    <row r="177" spans="1:13" s="115" customFormat="1" ht="20.100000000000001" customHeight="1" x14ac:dyDescent="0.2">
      <c r="A177" s="128" t="s">
        <v>138</v>
      </c>
      <c r="D177" s="115" t="s">
        <v>139</v>
      </c>
      <c r="E177" s="118" t="s">
        <v>80</v>
      </c>
      <c r="G177" s="126"/>
      <c r="H177" s="114"/>
      <c r="I177" s="114"/>
      <c r="J177" s="114"/>
      <c r="K177" s="114"/>
      <c r="L177" s="114"/>
      <c r="M177" s="114"/>
    </row>
    <row r="178" spans="1:13" s="115" customFormat="1" ht="20.100000000000001" customHeight="1" x14ac:dyDescent="0.2">
      <c r="A178" s="128" t="s">
        <v>141</v>
      </c>
      <c r="D178" s="115" t="s">
        <v>142</v>
      </c>
      <c r="G178" s="126"/>
      <c r="H178" s="114"/>
      <c r="I178" s="114"/>
      <c r="J178" s="114"/>
      <c r="K178" s="114"/>
      <c r="L178" s="114"/>
      <c r="M178" s="114"/>
    </row>
    <row r="179" spans="1:13" s="115" customFormat="1" ht="20.100000000000001" customHeight="1" x14ac:dyDescent="0.2">
      <c r="A179" s="128" t="s">
        <v>144</v>
      </c>
      <c r="D179" s="115" t="s">
        <v>145</v>
      </c>
      <c r="E179" s="118" t="s">
        <v>85</v>
      </c>
      <c r="G179" s="126"/>
      <c r="H179" s="114"/>
      <c r="I179" s="114"/>
      <c r="J179" s="114"/>
      <c r="K179" s="114"/>
      <c r="L179" s="114"/>
      <c r="M179" s="114"/>
    </row>
    <row r="180" spans="1:13" s="115" customFormat="1" ht="20.100000000000001" customHeight="1" x14ac:dyDescent="0.2">
      <c r="A180" s="128" t="s">
        <v>147</v>
      </c>
      <c r="E180" s="118" t="s">
        <v>87</v>
      </c>
      <c r="G180" s="126"/>
      <c r="H180" s="114"/>
      <c r="I180" s="114"/>
      <c r="J180" s="114"/>
      <c r="K180" s="114"/>
      <c r="L180" s="114"/>
      <c r="M180" s="114"/>
    </row>
    <row r="181" spans="1:13" s="115" customFormat="1" ht="20.100000000000001" customHeight="1" x14ac:dyDescent="0.2">
      <c r="A181" s="128" t="s">
        <v>149</v>
      </c>
      <c r="E181" s="118" t="s">
        <v>89</v>
      </c>
      <c r="G181" s="126"/>
      <c r="H181" s="114"/>
      <c r="I181" s="114"/>
      <c r="J181" s="114"/>
      <c r="K181" s="114"/>
      <c r="L181" s="114"/>
      <c r="M181" s="114"/>
    </row>
    <row r="182" spans="1:13" s="115" customFormat="1" ht="20.100000000000001" customHeight="1" x14ac:dyDescent="0.2">
      <c r="A182" s="128" t="s">
        <v>151</v>
      </c>
      <c r="E182" s="118" t="s">
        <v>91</v>
      </c>
      <c r="G182" s="126"/>
      <c r="H182" s="114"/>
      <c r="I182" s="114"/>
      <c r="J182" s="114"/>
      <c r="K182" s="114"/>
      <c r="L182" s="114"/>
      <c r="M182" s="114"/>
    </row>
    <row r="183" spans="1:13" s="115" customFormat="1" ht="20.100000000000001" customHeight="1" x14ac:dyDescent="0.2">
      <c r="A183" s="128" t="s">
        <v>153</v>
      </c>
      <c r="E183" s="118" t="s">
        <v>93</v>
      </c>
      <c r="G183" s="126"/>
      <c r="H183" s="114"/>
      <c r="I183" s="114"/>
      <c r="J183" s="114"/>
      <c r="K183" s="114"/>
      <c r="L183" s="114"/>
      <c r="M183" s="114"/>
    </row>
    <row r="184" spans="1:13" s="115" customFormat="1" ht="20.100000000000001" customHeight="1" x14ac:dyDescent="0.2">
      <c r="A184" s="128" t="s">
        <v>155</v>
      </c>
      <c r="E184" s="118" t="s">
        <v>96</v>
      </c>
      <c r="G184" s="126"/>
      <c r="H184" s="114"/>
      <c r="I184" s="114"/>
      <c r="J184" s="114"/>
      <c r="K184" s="114"/>
      <c r="L184" s="114"/>
      <c r="M184" s="114"/>
    </row>
    <row r="185" spans="1:13" s="115" customFormat="1" ht="20.100000000000001" customHeight="1" x14ac:dyDescent="0.2">
      <c r="A185" s="128" t="s">
        <v>157</v>
      </c>
      <c r="E185" s="118" t="s">
        <v>99</v>
      </c>
      <c r="G185" s="126"/>
      <c r="H185" s="114"/>
      <c r="I185" s="114"/>
      <c r="J185" s="114"/>
      <c r="K185" s="114"/>
      <c r="L185" s="114"/>
      <c r="M185" s="114"/>
    </row>
    <row r="186" spans="1:13" s="115" customFormat="1" ht="20.100000000000001" customHeight="1" x14ac:dyDescent="0.2">
      <c r="A186" s="128" t="s">
        <v>159</v>
      </c>
      <c r="E186" s="118" t="s">
        <v>102</v>
      </c>
      <c r="G186" s="126"/>
      <c r="H186" s="114"/>
      <c r="I186" s="114"/>
      <c r="J186" s="114"/>
      <c r="K186" s="114"/>
      <c r="L186" s="114"/>
      <c r="M186" s="114"/>
    </row>
    <row r="187" spans="1:13" s="115" customFormat="1" ht="20.100000000000001" customHeight="1" x14ac:dyDescent="0.2">
      <c r="A187" s="128" t="s">
        <v>161</v>
      </c>
      <c r="E187" s="118" t="s">
        <v>105</v>
      </c>
      <c r="G187" s="126"/>
      <c r="H187" s="114"/>
      <c r="I187" s="114"/>
      <c r="J187" s="114"/>
      <c r="K187" s="114"/>
      <c r="L187" s="114"/>
      <c r="M187" s="114"/>
    </row>
    <row r="188" spans="1:13" s="115" customFormat="1" ht="20.100000000000001" customHeight="1" x14ac:dyDescent="0.2">
      <c r="A188" s="128" t="s">
        <v>163</v>
      </c>
      <c r="B188" s="126"/>
      <c r="E188" s="118" t="s">
        <v>108</v>
      </c>
      <c r="G188" s="126"/>
      <c r="H188" s="114"/>
      <c r="I188" s="114"/>
      <c r="J188" s="114"/>
      <c r="K188" s="114"/>
      <c r="L188" s="114"/>
      <c r="M188" s="114"/>
    </row>
    <row r="189" spans="1:13" s="115" customFormat="1" ht="20.100000000000001" customHeight="1" x14ac:dyDescent="0.2">
      <c r="A189" s="128" t="s">
        <v>164</v>
      </c>
      <c r="B189" s="126"/>
      <c r="E189" s="118" t="s">
        <v>111</v>
      </c>
      <c r="G189" s="126"/>
      <c r="H189" s="114"/>
      <c r="I189" s="114"/>
      <c r="J189" s="114"/>
      <c r="K189" s="114"/>
      <c r="L189" s="114"/>
      <c r="M189" s="114"/>
    </row>
    <row r="190" spans="1:13" s="115" customFormat="1" ht="20.100000000000001" customHeight="1" x14ac:dyDescent="0.2">
      <c r="A190" s="128" t="s">
        <v>165</v>
      </c>
      <c r="B190" s="126"/>
      <c r="E190" s="118" t="s">
        <v>114</v>
      </c>
      <c r="G190" s="126"/>
      <c r="H190" s="114"/>
      <c r="I190" s="114"/>
      <c r="J190" s="114"/>
      <c r="K190" s="114"/>
      <c r="L190" s="114"/>
      <c r="M190" s="114"/>
    </row>
    <row r="191" spans="1:13" s="115" customFormat="1" ht="20.100000000000001" customHeight="1" x14ac:dyDescent="0.2">
      <c r="A191" s="128" t="s">
        <v>167</v>
      </c>
      <c r="B191" s="126"/>
      <c r="E191" s="118" t="s">
        <v>117</v>
      </c>
      <c r="G191" s="126"/>
      <c r="H191" s="114"/>
      <c r="I191" s="114"/>
      <c r="J191" s="114"/>
      <c r="K191" s="114"/>
      <c r="L191" s="114"/>
      <c r="M191" s="114"/>
    </row>
    <row r="192" spans="1:13" s="115" customFormat="1" ht="20.100000000000001" customHeight="1" x14ac:dyDescent="0.2">
      <c r="A192" s="128" t="s">
        <v>169</v>
      </c>
      <c r="B192" s="126"/>
      <c r="E192" s="118" t="s">
        <v>119</v>
      </c>
      <c r="G192" s="126"/>
      <c r="H192" s="114"/>
      <c r="I192" s="114"/>
      <c r="J192" s="114"/>
      <c r="K192" s="114"/>
      <c r="L192" s="114"/>
      <c r="M192" s="114"/>
    </row>
    <row r="193" spans="1:13" s="115" customFormat="1" ht="20.100000000000001" customHeight="1" x14ac:dyDescent="0.2">
      <c r="A193" s="128" t="s">
        <v>171</v>
      </c>
      <c r="B193" s="126"/>
      <c r="E193" s="118" t="s">
        <v>122</v>
      </c>
      <c r="G193" s="126"/>
      <c r="H193" s="114"/>
      <c r="I193" s="114"/>
      <c r="J193" s="114"/>
      <c r="K193" s="114"/>
      <c r="L193" s="114"/>
      <c r="M193" s="114"/>
    </row>
    <row r="194" spans="1:13" s="115" customFormat="1" ht="20.100000000000001" customHeight="1" x14ac:dyDescent="0.2">
      <c r="A194" s="128" t="s">
        <v>173</v>
      </c>
      <c r="B194" s="126"/>
      <c r="E194" s="118" t="s">
        <v>125</v>
      </c>
      <c r="G194" s="126"/>
      <c r="H194" s="114"/>
      <c r="I194" s="114"/>
      <c r="J194" s="114"/>
      <c r="K194" s="114"/>
      <c r="L194" s="114"/>
      <c r="M194" s="114"/>
    </row>
    <row r="195" spans="1:13" s="115" customFormat="1" ht="20.100000000000001" customHeight="1" x14ac:dyDescent="0.2">
      <c r="A195" s="128" t="s">
        <v>175</v>
      </c>
      <c r="B195" s="126"/>
      <c r="E195" s="118" t="s">
        <v>128</v>
      </c>
      <c r="G195" s="126"/>
      <c r="H195" s="114"/>
      <c r="I195" s="114"/>
      <c r="J195" s="114"/>
      <c r="K195" s="114"/>
      <c r="L195" s="114"/>
      <c r="M195" s="114"/>
    </row>
    <row r="196" spans="1:13" s="115" customFormat="1" ht="20.100000000000001" customHeight="1" x14ac:dyDescent="0.2">
      <c r="A196" s="128" t="s">
        <v>177</v>
      </c>
      <c r="B196" s="126"/>
      <c r="E196" s="118" t="s">
        <v>131</v>
      </c>
      <c r="G196" s="126"/>
      <c r="H196" s="114"/>
      <c r="I196" s="114"/>
      <c r="J196" s="114"/>
      <c r="K196" s="114"/>
      <c r="L196" s="114"/>
      <c r="M196" s="114"/>
    </row>
    <row r="197" spans="1:13" s="115" customFormat="1" ht="20.100000000000001" customHeight="1" x14ac:dyDescent="0.2">
      <c r="A197" s="128" t="s">
        <v>179</v>
      </c>
      <c r="B197" s="126"/>
      <c r="E197" s="118" t="s">
        <v>134</v>
      </c>
      <c r="G197" s="126"/>
      <c r="H197" s="114"/>
      <c r="I197" s="114"/>
      <c r="J197" s="114"/>
      <c r="K197" s="114"/>
      <c r="L197" s="114"/>
      <c r="M197" s="114"/>
    </row>
    <row r="198" spans="1:13" s="115" customFormat="1" ht="20.100000000000001" customHeight="1" x14ac:dyDescent="0.2">
      <c r="A198" s="128" t="s">
        <v>181</v>
      </c>
      <c r="E198" s="118" t="s">
        <v>137</v>
      </c>
      <c r="G198" s="126"/>
      <c r="H198" s="114"/>
      <c r="I198" s="114"/>
      <c r="J198" s="114"/>
      <c r="K198" s="114"/>
      <c r="L198" s="114"/>
      <c r="M198" s="114"/>
    </row>
    <row r="199" spans="1:13" s="115" customFormat="1" ht="20.100000000000001" customHeight="1" x14ac:dyDescent="0.2">
      <c r="A199" s="128" t="s">
        <v>183</v>
      </c>
      <c r="E199" s="118" t="s">
        <v>140</v>
      </c>
      <c r="G199" s="126"/>
      <c r="H199" s="114"/>
      <c r="I199" s="114"/>
      <c r="J199" s="114"/>
      <c r="K199" s="114"/>
      <c r="L199" s="114"/>
      <c r="M199" s="114"/>
    </row>
    <row r="200" spans="1:13" s="115" customFormat="1" ht="20.100000000000001" customHeight="1" x14ac:dyDescent="0.2">
      <c r="A200" s="128" t="s">
        <v>186</v>
      </c>
      <c r="E200" s="118" t="s">
        <v>143</v>
      </c>
      <c r="G200" s="126"/>
      <c r="H200" s="114"/>
      <c r="I200" s="114"/>
      <c r="J200" s="114"/>
      <c r="K200" s="114"/>
      <c r="L200" s="114"/>
      <c r="M200" s="114"/>
    </row>
    <row r="201" spans="1:13" s="115" customFormat="1" ht="20.100000000000001" customHeight="1" x14ac:dyDescent="0.2">
      <c r="A201" s="128" t="s">
        <v>188</v>
      </c>
      <c r="E201" s="118" t="s">
        <v>146</v>
      </c>
      <c r="G201" s="126"/>
      <c r="H201" s="114"/>
      <c r="I201" s="114"/>
      <c r="J201" s="114"/>
      <c r="K201" s="114"/>
      <c r="L201" s="114"/>
      <c r="M201" s="114"/>
    </row>
    <row r="202" spans="1:13" s="115" customFormat="1" ht="20.100000000000001" customHeight="1" x14ac:dyDescent="0.2">
      <c r="A202" s="128" t="s">
        <v>190</v>
      </c>
      <c r="E202" s="118" t="s">
        <v>148</v>
      </c>
      <c r="G202" s="126"/>
      <c r="H202" s="114"/>
      <c r="I202" s="114"/>
      <c r="J202" s="114"/>
      <c r="K202" s="114"/>
      <c r="L202" s="114"/>
      <c r="M202" s="114"/>
    </row>
    <row r="203" spans="1:13" s="115" customFormat="1" ht="20.100000000000001" customHeight="1" x14ac:dyDescent="0.2">
      <c r="A203" s="128" t="s">
        <v>192</v>
      </c>
      <c r="E203" s="118" t="s">
        <v>150</v>
      </c>
      <c r="G203" s="126"/>
      <c r="H203" s="114"/>
      <c r="I203" s="114"/>
      <c r="J203" s="114"/>
      <c r="K203" s="114"/>
      <c r="L203" s="114"/>
      <c r="M203" s="114"/>
    </row>
    <row r="204" spans="1:13" s="115" customFormat="1" ht="20.100000000000001" customHeight="1" x14ac:dyDescent="0.2">
      <c r="A204" s="128" t="s">
        <v>194</v>
      </c>
      <c r="E204" s="118" t="s">
        <v>152</v>
      </c>
      <c r="G204" s="126"/>
      <c r="H204" s="114"/>
      <c r="I204" s="114"/>
      <c r="J204" s="114"/>
      <c r="K204" s="114"/>
      <c r="L204" s="114"/>
      <c r="M204" s="114"/>
    </row>
    <row r="205" spans="1:13" s="115" customFormat="1" ht="20.100000000000001" customHeight="1" x14ac:dyDescent="0.2">
      <c r="A205" s="128" t="s">
        <v>196</v>
      </c>
      <c r="E205" s="118" t="s">
        <v>154</v>
      </c>
      <c r="H205" s="114"/>
      <c r="I205" s="114"/>
      <c r="J205" s="114"/>
      <c r="K205" s="114"/>
      <c r="L205" s="114"/>
      <c r="M205" s="114"/>
    </row>
    <row r="206" spans="1:13" s="115" customFormat="1" ht="20.100000000000001" customHeight="1" x14ac:dyDescent="0.2">
      <c r="A206" s="128" t="s">
        <v>198</v>
      </c>
      <c r="E206" s="118" t="s">
        <v>156</v>
      </c>
      <c r="G206" s="115" t="s">
        <v>0</v>
      </c>
      <c r="H206" s="114"/>
      <c r="I206" s="114"/>
      <c r="J206" s="114"/>
      <c r="K206" s="114"/>
      <c r="L206" s="114"/>
      <c r="M206" s="114"/>
    </row>
    <row r="207" spans="1:13" s="115" customFormat="1" ht="20.100000000000001" customHeight="1" x14ac:dyDescent="0.2">
      <c r="A207" s="128" t="s">
        <v>200</v>
      </c>
      <c r="E207" s="118" t="s">
        <v>158</v>
      </c>
      <c r="G207" s="115" t="s">
        <v>288</v>
      </c>
      <c r="H207" s="114"/>
      <c r="I207" s="114"/>
      <c r="J207" s="114"/>
      <c r="K207" s="114"/>
      <c r="L207" s="114"/>
      <c r="M207" s="114"/>
    </row>
    <row r="208" spans="1:13" s="115" customFormat="1" ht="20.100000000000001" customHeight="1" x14ac:dyDescent="0.2">
      <c r="A208" s="128" t="s">
        <v>202</v>
      </c>
      <c r="E208" s="118" t="s">
        <v>160</v>
      </c>
      <c r="G208" s="115" t="s">
        <v>289</v>
      </c>
      <c r="H208" s="114"/>
      <c r="I208" s="114"/>
      <c r="J208" s="114"/>
      <c r="K208" s="114"/>
      <c r="L208" s="114"/>
      <c r="M208" s="114"/>
    </row>
    <row r="209" spans="1:13" s="115" customFormat="1" ht="20.100000000000001" customHeight="1" x14ac:dyDescent="0.2">
      <c r="A209" s="128" t="s">
        <v>205</v>
      </c>
      <c r="E209" s="118" t="s">
        <v>162</v>
      </c>
      <c r="G209" s="115" t="s">
        <v>204</v>
      </c>
      <c r="H209" s="114"/>
      <c r="I209" s="114"/>
      <c r="J209" s="114"/>
      <c r="K209" s="114"/>
      <c r="L209" s="114"/>
      <c r="M209" s="114"/>
    </row>
    <row r="210" spans="1:13" s="115" customFormat="1" ht="20.100000000000001" customHeight="1" x14ac:dyDescent="0.2">
      <c r="A210" s="128" t="s">
        <v>207</v>
      </c>
      <c r="E210" s="118" t="s">
        <v>323</v>
      </c>
      <c r="G210" s="115" t="s">
        <v>290</v>
      </c>
      <c r="H210" s="114"/>
      <c r="I210" s="114"/>
      <c r="J210" s="114"/>
      <c r="K210" s="114"/>
      <c r="L210" s="114"/>
      <c r="M210" s="114"/>
    </row>
    <row r="211" spans="1:13" s="115" customFormat="1" ht="20.100000000000001" customHeight="1" x14ac:dyDescent="0.2">
      <c r="A211" s="128" t="s">
        <v>210</v>
      </c>
      <c r="E211" s="118" t="s">
        <v>324</v>
      </c>
      <c r="G211" s="115" t="s">
        <v>209</v>
      </c>
      <c r="H211" s="114"/>
      <c r="I211" s="114"/>
      <c r="J211" s="114"/>
      <c r="K211" s="114"/>
      <c r="L211" s="114"/>
      <c r="M211" s="114"/>
    </row>
    <row r="212" spans="1:13" s="115" customFormat="1" ht="20.100000000000001" customHeight="1" x14ac:dyDescent="0.2">
      <c r="A212" s="128" t="s">
        <v>212</v>
      </c>
      <c r="E212" s="118" t="s">
        <v>166</v>
      </c>
      <c r="G212" s="115" t="s">
        <v>291</v>
      </c>
      <c r="H212" s="114"/>
      <c r="I212" s="114"/>
      <c r="J212" s="114"/>
      <c r="K212" s="114"/>
      <c r="L212" s="114"/>
      <c r="M212" s="114"/>
    </row>
    <row r="213" spans="1:13" s="115" customFormat="1" ht="20.100000000000001" customHeight="1" x14ac:dyDescent="0.2">
      <c r="A213" s="128" t="s">
        <v>214</v>
      </c>
      <c r="E213" s="118" t="s">
        <v>168</v>
      </c>
      <c r="G213" s="115" t="s">
        <v>292</v>
      </c>
      <c r="H213" s="114"/>
      <c r="I213" s="114"/>
      <c r="J213" s="114"/>
      <c r="K213" s="114"/>
      <c r="L213" s="114"/>
      <c r="M213" s="114"/>
    </row>
    <row r="214" spans="1:13" s="115" customFormat="1" ht="20.100000000000001" customHeight="1" x14ac:dyDescent="0.2">
      <c r="A214" s="128" t="s">
        <v>216</v>
      </c>
      <c r="E214" s="118" t="s">
        <v>170</v>
      </c>
      <c r="G214" s="115" t="s">
        <v>293</v>
      </c>
      <c r="H214" s="114"/>
      <c r="I214" s="114"/>
      <c r="J214" s="114"/>
      <c r="K214" s="114"/>
      <c r="L214" s="114"/>
      <c r="M214" s="114"/>
    </row>
    <row r="215" spans="1:13" s="115" customFormat="1" ht="20.100000000000001" customHeight="1" x14ac:dyDescent="0.2">
      <c r="A215" s="128" t="s">
        <v>217</v>
      </c>
      <c r="E215" s="118" t="s">
        <v>172</v>
      </c>
      <c r="G215" s="115" t="s">
        <v>294</v>
      </c>
      <c r="H215" s="114"/>
      <c r="I215" s="114"/>
      <c r="J215" s="114"/>
      <c r="K215" s="114"/>
      <c r="L215" s="114"/>
      <c r="M215" s="114"/>
    </row>
    <row r="216" spans="1:13" s="115" customFormat="1" ht="20.100000000000001" customHeight="1" x14ac:dyDescent="0.2">
      <c r="A216" s="128" t="s">
        <v>219</v>
      </c>
      <c r="E216" s="118" t="s">
        <v>174</v>
      </c>
      <c r="H216" s="114"/>
      <c r="I216" s="114"/>
      <c r="J216" s="114"/>
      <c r="K216" s="114"/>
      <c r="L216" s="114"/>
      <c r="M216" s="114"/>
    </row>
    <row r="217" spans="1:13" s="115" customFormat="1" ht="20.100000000000001" customHeight="1" x14ac:dyDescent="0.2">
      <c r="A217" s="128" t="s">
        <v>221</v>
      </c>
      <c r="E217" s="118" t="s">
        <v>176</v>
      </c>
      <c r="H217" s="114"/>
      <c r="I217" s="114"/>
      <c r="J217" s="114"/>
      <c r="K217" s="114"/>
      <c r="L217" s="114"/>
      <c r="M217" s="114"/>
    </row>
    <row r="218" spans="1:13" s="115" customFormat="1" ht="20.100000000000001" customHeight="1" x14ac:dyDescent="0.2">
      <c r="A218" s="128" t="s">
        <v>223</v>
      </c>
      <c r="E218" s="118" t="s">
        <v>178</v>
      </c>
      <c r="H218" s="114"/>
      <c r="I218" s="114"/>
      <c r="J218" s="114"/>
      <c r="K218" s="114"/>
      <c r="L218" s="114"/>
      <c r="M218" s="114"/>
    </row>
    <row r="219" spans="1:13" s="115" customFormat="1" ht="20.100000000000001" customHeight="1" x14ac:dyDescent="0.2">
      <c r="A219" s="128" t="s">
        <v>225</v>
      </c>
      <c r="E219" s="118" t="s">
        <v>180</v>
      </c>
      <c r="H219" s="114"/>
      <c r="I219" s="114"/>
      <c r="J219" s="114"/>
      <c r="K219" s="114"/>
      <c r="L219" s="114"/>
      <c r="M219" s="114"/>
    </row>
    <row r="220" spans="1:13" s="115" customFormat="1" ht="20.100000000000001" customHeight="1" x14ac:dyDescent="0.2">
      <c r="A220" s="128" t="s">
        <v>227</v>
      </c>
      <c r="E220" s="118" t="s">
        <v>182</v>
      </c>
      <c r="H220" s="114"/>
      <c r="I220" s="114"/>
      <c r="J220" s="114"/>
      <c r="K220" s="114"/>
      <c r="L220" s="114"/>
      <c r="M220" s="114"/>
    </row>
    <row r="221" spans="1:13" s="115" customFormat="1" ht="20.100000000000001" customHeight="1" x14ac:dyDescent="0.2">
      <c r="A221" s="128" t="s">
        <v>229</v>
      </c>
      <c r="H221" s="114"/>
      <c r="I221" s="114"/>
      <c r="J221" s="114"/>
      <c r="K221" s="114"/>
      <c r="L221" s="114"/>
      <c r="M221" s="114"/>
    </row>
    <row r="222" spans="1:13" s="115" customFormat="1" ht="20.100000000000001" customHeight="1" x14ac:dyDescent="0.2">
      <c r="A222" s="128" t="s">
        <v>231</v>
      </c>
      <c r="E222" s="118" t="s">
        <v>185</v>
      </c>
      <c r="H222" s="114"/>
      <c r="I222" s="114"/>
      <c r="J222" s="114"/>
      <c r="K222" s="114"/>
      <c r="L222" s="114"/>
      <c r="M222" s="114"/>
    </row>
    <row r="223" spans="1:13" s="115" customFormat="1" ht="20.100000000000001" customHeight="1" x14ac:dyDescent="0.2">
      <c r="A223" s="128" t="s">
        <v>232</v>
      </c>
      <c r="E223" s="118" t="s">
        <v>187</v>
      </c>
      <c r="H223" s="114"/>
      <c r="I223" s="114"/>
      <c r="J223" s="114"/>
      <c r="K223" s="114"/>
      <c r="L223" s="114"/>
      <c r="M223" s="114"/>
    </row>
    <row r="224" spans="1:13" s="115" customFormat="1" ht="20.100000000000001" customHeight="1" x14ac:dyDescent="0.2">
      <c r="A224" s="128" t="s">
        <v>233</v>
      </c>
      <c r="E224" s="118" t="s">
        <v>189</v>
      </c>
      <c r="H224" s="114"/>
      <c r="I224" s="114"/>
      <c r="J224" s="114"/>
      <c r="K224" s="114"/>
      <c r="L224" s="114"/>
      <c r="M224" s="114"/>
    </row>
    <row r="225" spans="1:13" s="115" customFormat="1" ht="20.100000000000001" customHeight="1" x14ac:dyDescent="0.2">
      <c r="A225" s="128" t="s">
        <v>234</v>
      </c>
      <c r="E225" s="118" t="s">
        <v>191</v>
      </c>
      <c r="H225" s="114"/>
      <c r="I225" s="114"/>
      <c r="J225" s="114"/>
      <c r="K225" s="114"/>
      <c r="L225" s="114"/>
      <c r="M225" s="114"/>
    </row>
    <row r="226" spans="1:13" s="115" customFormat="1" ht="20.100000000000001" customHeight="1" x14ac:dyDescent="0.2">
      <c r="A226" s="128" t="s">
        <v>235</v>
      </c>
      <c r="E226" s="118" t="s">
        <v>193</v>
      </c>
      <c r="H226" s="114"/>
      <c r="I226" s="114"/>
      <c r="J226" s="114"/>
      <c r="K226" s="114"/>
      <c r="L226" s="114"/>
      <c r="M226" s="114"/>
    </row>
    <row r="227" spans="1:13" s="115" customFormat="1" ht="20.100000000000001" customHeight="1" x14ac:dyDescent="0.2">
      <c r="A227" s="128" t="s">
        <v>236</v>
      </c>
      <c r="E227" s="118" t="s">
        <v>195</v>
      </c>
      <c r="H227" s="114"/>
      <c r="I227" s="114"/>
      <c r="J227" s="114"/>
      <c r="K227" s="114"/>
      <c r="L227" s="114"/>
      <c r="M227" s="114"/>
    </row>
    <row r="228" spans="1:13" s="115" customFormat="1" ht="20.100000000000001" customHeight="1" x14ac:dyDescent="0.2">
      <c r="A228" s="128" t="s">
        <v>237</v>
      </c>
      <c r="E228" s="118" t="s">
        <v>197</v>
      </c>
      <c r="H228" s="114"/>
      <c r="I228" s="114"/>
      <c r="J228" s="114"/>
      <c r="K228" s="114"/>
      <c r="L228" s="114"/>
      <c r="M228" s="114"/>
    </row>
    <row r="229" spans="1:13" s="115" customFormat="1" ht="20.100000000000001" customHeight="1" x14ac:dyDescent="0.2">
      <c r="A229" s="128" t="s">
        <v>238</v>
      </c>
      <c r="E229" s="118" t="s">
        <v>199</v>
      </c>
      <c r="H229" s="114"/>
      <c r="I229" s="114"/>
      <c r="J229" s="114"/>
      <c r="K229" s="114"/>
      <c r="L229" s="114"/>
      <c r="M229" s="114"/>
    </row>
    <row r="230" spans="1:13" s="115" customFormat="1" ht="20.100000000000001" customHeight="1" x14ac:dyDescent="0.2">
      <c r="A230" s="128" t="s">
        <v>239</v>
      </c>
      <c r="E230" s="118" t="s">
        <v>201</v>
      </c>
      <c r="H230" s="114"/>
      <c r="I230" s="114"/>
      <c r="J230" s="114"/>
      <c r="K230" s="114"/>
      <c r="L230" s="114"/>
      <c r="M230" s="114"/>
    </row>
    <row r="231" spans="1:13" s="115" customFormat="1" ht="20.100000000000001" customHeight="1" x14ac:dyDescent="0.2">
      <c r="A231" s="128" t="s">
        <v>240</v>
      </c>
      <c r="E231" s="118" t="s">
        <v>203</v>
      </c>
      <c r="H231" s="114"/>
      <c r="I231" s="114"/>
      <c r="J231" s="114"/>
      <c r="K231" s="114"/>
      <c r="L231" s="114"/>
      <c r="M231" s="114"/>
    </row>
    <row r="232" spans="1:13" s="115" customFormat="1" ht="20.100000000000001" customHeight="1" x14ac:dyDescent="0.2">
      <c r="A232" s="128" t="s">
        <v>241</v>
      </c>
      <c r="E232" s="118" t="s">
        <v>206</v>
      </c>
      <c r="H232" s="114"/>
      <c r="I232" s="114"/>
      <c r="J232" s="114"/>
      <c r="K232" s="114"/>
      <c r="L232" s="114"/>
      <c r="M232" s="114"/>
    </row>
    <row r="233" spans="1:13" s="115" customFormat="1" ht="20.100000000000001" customHeight="1" x14ac:dyDescent="0.2">
      <c r="A233" s="128" t="s">
        <v>242</v>
      </c>
      <c r="E233" s="118" t="s">
        <v>208</v>
      </c>
      <c r="H233" s="114"/>
      <c r="I233" s="114"/>
      <c r="J233" s="114"/>
      <c r="K233" s="114"/>
      <c r="L233" s="114"/>
      <c r="M233" s="114"/>
    </row>
    <row r="234" spans="1:13" s="115" customFormat="1" ht="20.100000000000001" customHeight="1" x14ac:dyDescent="0.2">
      <c r="A234" s="128" t="s">
        <v>243</v>
      </c>
      <c r="E234" s="118" t="s">
        <v>211</v>
      </c>
      <c r="G234" s="126"/>
      <c r="H234" s="114"/>
      <c r="I234" s="114"/>
      <c r="J234" s="114"/>
      <c r="K234" s="114"/>
      <c r="L234" s="114"/>
      <c r="M234" s="114"/>
    </row>
    <row r="235" spans="1:13" s="115" customFormat="1" ht="20.100000000000001" customHeight="1" x14ac:dyDescent="0.2">
      <c r="A235" s="128" t="s">
        <v>244</v>
      </c>
      <c r="E235" s="118" t="s">
        <v>213</v>
      </c>
      <c r="G235" s="126"/>
      <c r="H235" s="114"/>
      <c r="I235" s="114"/>
      <c r="J235" s="114"/>
      <c r="K235" s="114"/>
      <c r="L235" s="114"/>
      <c r="M235" s="114"/>
    </row>
    <row r="236" spans="1:13" s="115" customFormat="1" ht="20.100000000000001" customHeight="1" x14ac:dyDescent="0.2">
      <c r="A236" s="128" t="s">
        <v>245</v>
      </c>
      <c r="E236" s="118" t="s">
        <v>215</v>
      </c>
      <c r="G236" s="126"/>
      <c r="H236" s="114"/>
      <c r="I236" s="114"/>
      <c r="J236" s="114"/>
      <c r="K236" s="114"/>
      <c r="L236" s="114"/>
      <c r="M236" s="114"/>
    </row>
    <row r="237" spans="1:13" s="115" customFormat="1" ht="20.100000000000001" customHeight="1" x14ac:dyDescent="0.2">
      <c r="A237" s="128" t="s">
        <v>246</v>
      </c>
      <c r="E237" s="118" t="s">
        <v>215</v>
      </c>
      <c r="G237" s="126"/>
      <c r="H237" s="114"/>
      <c r="I237" s="114"/>
      <c r="J237" s="114"/>
      <c r="K237" s="114"/>
      <c r="L237" s="114"/>
      <c r="M237" s="114"/>
    </row>
    <row r="238" spans="1:13" s="115" customFormat="1" ht="20.100000000000001" customHeight="1" x14ac:dyDescent="0.2">
      <c r="A238" s="128" t="s">
        <v>247</v>
      </c>
      <c r="E238" s="118" t="s">
        <v>218</v>
      </c>
      <c r="G238" s="126"/>
      <c r="H238" s="114"/>
      <c r="I238" s="114"/>
      <c r="J238" s="114"/>
      <c r="K238" s="114"/>
      <c r="L238" s="114"/>
      <c r="M238" s="114"/>
    </row>
    <row r="239" spans="1:13" s="115" customFormat="1" ht="20.100000000000001" customHeight="1" x14ac:dyDescent="0.2">
      <c r="A239" s="128" t="s">
        <v>248</v>
      </c>
      <c r="E239" s="118" t="s">
        <v>220</v>
      </c>
      <c r="G239" s="126"/>
      <c r="H239" s="114"/>
      <c r="I239" s="114"/>
      <c r="J239" s="114"/>
      <c r="K239" s="114"/>
      <c r="L239" s="114"/>
      <c r="M239" s="114"/>
    </row>
    <row r="240" spans="1:13" s="115" customFormat="1" ht="20.100000000000001" customHeight="1" x14ac:dyDescent="0.2">
      <c r="A240" s="128" t="s">
        <v>249</v>
      </c>
      <c r="E240" s="118" t="s">
        <v>222</v>
      </c>
      <c r="G240" s="126"/>
      <c r="H240" s="114"/>
      <c r="I240" s="114"/>
      <c r="J240" s="114"/>
      <c r="K240" s="114"/>
      <c r="L240" s="114"/>
      <c r="M240" s="114"/>
    </row>
    <row r="241" spans="1:13" s="115" customFormat="1" ht="20.100000000000001" customHeight="1" x14ac:dyDescent="0.2">
      <c r="A241" s="128" t="s">
        <v>250</v>
      </c>
      <c r="E241" s="118" t="s">
        <v>224</v>
      </c>
      <c r="G241" s="126"/>
      <c r="H241" s="114"/>
      <c r="I241" s="114"/>
      <c r="J241" s="114"/>
      <c r="K241" s="114"/>
      <c r="L241" s="114"/>
      <c r="M241" s="114"/>
    </row>
    <row r="242" spans="1:13" s="115" customFormat="1" ht="20.100000000000001" customHeight="1" x14ac:dyDescent="0.2">
      <c r="A242" s="128" t="s">
        <v>251</v>
      </c>
      <c r="E242" s="118" t="s">
        <v>226</v>
      </c>
      <c r="G242" s="126"/>
      <c r="H242" s="114"/>
      <c r="I242" s="114"/>
      <c r="J242" s="114"/>
      <c r="K242" s="114"/>
      <c r="L242" s="114"/>
      <c r="M242" s="114"/>
    </row>
    <row r="243" spans="1:13" s="115" customFormat="1" ht="20.100000000000001" customHeight="1" x14ac:dyDescent="0.2">
      <c r="A243" s="128" t="s">
        <v>252</v>
      </c>
      <c r="E243" s="118" t="s">
        <v>228</v>
      </c>
      <c r="G243" s="126"/>
      <c r="H243" s="114"/>
      <c r="I243" s="114"/>
      <c r="J243" s="114"/>
      <c r="K243" s="114"/>
      <c r="L243" s="114"/>
      <c r="M243" s="114"/>
    </row>
    <row r="244" spans="1:13" s="115" customFormat="1" ht="20.100000000000001" customHeight="1" x14ac:dyDescent="0.2">
      <c r="A244" s="128" t="s">
        <v>253</v>
      </c>
      <c r="E244" s="118" t="s">
        <v>230</v>
      </c>
      <c r="G244" s="126"/>
      <c r="H244" s="114"/>
      <c r="I244" s="114"/>
      <c r="J244" s="114"/>
      <c r="K244" s="114"/>
      <c r="L244" s="114"/>
      <c r="M244" s="114"/>
    </row>
    <row r="245" spans="1:13" s="115" customFormat="1" ht="20.100000000000001" customHeight="1" x14ac:dyDescent="0.2">
      <c r="A245" s="128" t="s">
        <v>254</v>
      </c>
      <c r="G245" s="126"/>
      <c r="H245" s="114"/>
      <c r="I245" s="114"/>
      <c r="J245" s="114"/>
      <c r="K245" s="114"/>
      <c r="L245" s="114"/>
      <c r="M245" s="114"/>
    </row>
    <row r="246" spans="1:13" s="115" customFormat="1" ht="20.100000000000001" customHeight="1" x14ac:dyDescent="0.2">
      <c r="A246" s="128" t="s">
        <v>255</v>
      </c>
      <c r="G246" s="126"/>
      <c r="H246" s="114"/>
      <c r="I246" s="114"/>
      <c r="J246" s="114"/>
      <c r="K246" s="114"/>
      <c r="L246" s="114"/>
      <c r="M246" s="114"/>
    </row>
    <row r="247" spans="1:13" s="115" customFormat="1" ht="20.100000000000001" customHeight="1" x14ac:dyDescent="0.2">
      <c r="A247" s="128" t="s">
        <v>256</v>
      </c>
      <c r="G247" s="126"/>
      <c r="H247" s="114"/>
      <c r="I247" s="114"/>
      <c r="J247" s="114"/>
      <c r="K247" s="114"/>
      <c r="L247" s="114"/>
      <c r="M247" s="114"/>
    </row>
    <row r="248" spans="1:13" s="115" customFormat="1" ht="20.100000000000001" customHeight="1" x14ac:dyDescent="0.2">
      <c r="A248" s="128" t="s">
        <v>257</v>
      </c>
      <c r="G248" s="126"/>
      <c r="H248" s="114"/>
      <c r="I248" s="114"/>
      <c r="J248" s="114"/>
      <c r="K248" s="114"/>
      <c r="L248" s="114"/>
      <c r="M248" s="114"/>
    </row>
    <row r="249" spans="1:13" s="115" customFormat="1" x14ac:dyDescent="0.2">
      <c r="A249" s="128" t="s">
        <v>258</v>
      </c>
      <c r="G249" s="126"/>
      <c r="H249" s="114"/>
      <c r="I249" s="114"/>
      <c r="J249" s="114"/>
      <c r="K249" s="114"/>
      <c r="L249" s="114"/>
      <c r="M249" s="114"/>
    </row>
    <row r="250" spans="1:13" s="115" customFormat="1" x14ac:dyDescent="0.2">
      <c r="A250" s="128" t="s">
        <v>259</v>
      </c>
      <c r="G250" s="126"/>
      <c r="H250" s="114"/>
      <c r="I250" s="114"/>
      <c r="J250" s="114"/>
      <c r="K250" s="114"/>
      <c r="L250" s="114"/>
      <c r="M250" s="114"/>
    </row>
    <row r="251" spans="1:13" s="115" customFormat="1" x14ac:dyDescent="0.2">
      <c r="A251" s="128" t="s">
        <v>260</v>
      </c>
      <c r="G251" s="126"/>
      <c r="H251" s="114"/>
      <c r="I251" s="114"/>
      <c r="J251" s="114"/>
      <c r="K251" s="114"/>
      <c r="L251" s="114"/>
      <c r="M251" s="114"/>
    </row>
    <row r="252" spans="1:13" s="115" customFormat="1" x14ac:dyDescent="0.2">
      <c r="A252" s="128" t="s">
        <v>261</v>
      </c>
      <c r="G252" s="126"/>
      <c r="H252" s="114"/>
      <c r="I252" s="114"/>
      <c r="J252" s="114"/>
      <c r="K252" s="114"/>
      <c r="L252" s="114"/>
      <c r="M252" s="114"/>
    </row>
    <row r="253" spans="1:13" s="115" customFormat="1" x14ac:dyDescent="0.2">
      <c r="A253" s="128" t="s">
        <v>262</v>
      </c>
      <c r="G253" s="126"/>
      <c r="H253" s="114"/>
      <c r="I253" s="114"/>
      <c r="J253" s="114"/>
      <c r="K253" s="114"/>
      <c r="L253" s="114"/>
      <c r="M253" s="114"/>
    </row>
    <row r="254" spans="1:13" s="115" customFormat="1" x14ac:dyDescent="0.2">
      <c r="A254" s="128" t="s">
        <v>263</v>
      </c>
      <c r="G254" s="126"/>
      <c r="H254" s="114"/>
      <c r="I254" s="114"/>
      <c r="J254" s="114"/>
      <c r="K254" s="114"/>
      <c r="L254" s="114"/>
      <c r="M254" s="114"/>
    </row>
    <row r="255" spans="1:13" s="115" customFormat="1" x14ac:dyDescent="0.2">
      <c r="A255" s="128" t="s">
        <v>264</v>
      </c>
      <c r="G255" s="126"/>
      <c r="H255" s="114"/>
      <c r="I255" s="114"/>
      <c r="J255" s="114"/>
      <c r="K255" s="114"/>
      <c r="L255" s="114"/>
      <c r="M255" s="114"/>
    </row>
    <row r="256" spans="1:13" s="115" customFormat="1" x14ac:dyDescent="0.2">
      <c r="A256" s="128" t="s">
        <v>265</v>
      </c>
      <c r="G256" s="126"/>
      <c r="H256" s="114"/>
      <c r="I256" s="114"/>
      <c r="J256" s="114"/>
      <c r="K256" s="114"/>
      <c r="L256" s="114"/>
      <c r="M256" s="114"/>
    </row>
    <row r="257" spans="1:13" s="115" customFormat="1" x14ac:dyDescent="0.2">
      <c r="A257" s="128" t="s">
        <v>266</v>
      </c>
      <c r="G257" s="126"/>
      <c r="H257" s="114"/>
      <c r="I257" s="114"/>
      <c r="J257" s="114"/>
      <c r="K257" s="114"/>
      <c r="L257" s="114"/>
      <c r="M257" s="114"/>
    </row>
    <row r="258" spans="1:13" s="115" customFormat="1" x14ac:dyDescent="0.2">
      <c r="A258" s="128" t="s">
        <v>267</v>
      </c>
      <c r="G258" s="126"/>
      <c r="H258" s="114"/>
      <c r="I258" s="114"/>
      <c r="J258" s="114"/>
      <c r="K258" s="114"/>
      <c r="L258" s="114"/>
      <c r="M258" s="114"/>
    </row>
    <row r="259" spans="1:13" s="115" customFormat="1" x14ac:dyDescent="0.2">
      <c r="A259" s="128" t="s">
        <v>268</v>
      </c>
      <c r="G259" s="126"/>
      <c r="H259" s="114"/>
      <c r="I259" s="114"/>
      <c r="J259" s="114"/>
      <c r="K259" s="114"/>
      <c r="L259" s="114"/>
      <c r="M259" s="114"/>
    </row>
    <row r="260" spans="1:13" s="115" customFormat="1" x14ac:dyDescent="0.2">
      <c r="A260" s="128" t="s">
        <v>269</v>
      </c>
      <c r="G260" s="126"/>
      <c r="H260" s="114"/>
      <c r="I260" s="114"/>
      <c r="J260" s="114"/>
      <c r="K260" s="114"/>
      <c r="L260" s="114"/>
      <c r="M260" s="114"/>
    </row>
    <row r="261" spans="1:13" s="115" customFormat="1" x14ac:dyDescent="0.2">
      <c r="A261" s="128" t="s">
        <v>270</v>
      </c>
      <c r="G261" s="126"/>
      <c r="H261" s="114"/>
      <c r="I261" s="114"/>
      <c r="J261" s="114"/>
      <c r="K261" s="114"/>
      <c r="L261" s="114"/>
      <c r="M261" s="114"/>
    </row>
    <row r="262" spans="1:13" s="115" customFormat="1" x14ac:dyDescent="0.2">
      <c r="A262" s="128" t="s">
        <v>271</v>
      </c>
      <c r="G262" s="126"/>
      <c r="H262" s="114"/>
      <c r="I262" s="114"/>
      <c r="J262" s="114"/>
      <c r="K262" s="114"/>
      <c r="L262" s="114"/>
      <c r="M262" s="114"/>
    </row>
    <row r="263" spans="1:13" s="115" customFormat="1" x14ac:dyDescent="0.2">
      <c r="A263" s="128" t="s">
        <v>272</v>
      </c>
      <c r="G263" s="126"/>
      <c r="H263" s="114"/>
      <c r="I263" s="114"/>
      <c r="J263" s="114"/>
      <c r="K263" s="114"/>
      <c r="L263" s="114"/>
      <c r="M263" s="114"/>
    </row>
    <row r="264" spans="1:13" s="115" customFormat="1" x14ac:dyDescent="0.2">
      <c r="A264" s="128" t="s">
        <v>273</v>
      </c>
      <c r="G264" s="126"/>
      <c r="H264" s="114"/>
      <c r="I264" s="114"/>
      <c r="J264" s="114"/>
      <c r="K264" s="114"/>
      <c r="L264" s="114"/>
      <c r="M264" s="114"/>
    </row>
    <row r="265" spans="1:13" s="115" customFormat="1" x14ac:dyDescent="0.2">
      <c r="A265" s="128" t="s">
        <v>274</v>
      </c>
      <c r="G265" s="126"/>
      <c r="H265" s="114"/>
      <c r="I265" s="114"/>
      <c r="J265" s="114"/>
      <c r="K265" s="114"/>
      <c r="L265" s="114"/>
      <c r="M265" s="114"/>
    </row>
    <row r="266" spans="1:13" s="115" customFormat="1" x14ac:dyDescent="0.2">
      <c r="A266" s="128" t="s">
        <v>275</v>
      </c>
      <c r="G266" s="126"/>
      <c r="H266" s="114"/>
      <c r="I266" s="114"/>
      <c r="J266" s="114"/>
      <c r="K266" s="114"/>
      <c r="L266" s="114"/>
      <c r="M266" s="114"/>
    </row>
    <row r="267" spans="1:13" s="115" customFormat="1" x14ac:dyDescent="0.2">
      <c r="A267" s="128" t="s">
        <v>276</v>
      </c>
      <c r="G267" s="126"/>
      <c r="H267" s="114"/>
      <c r="I267" s="114"/>
      <c r="J267" s="114"/>
      <c r="K267" s="114"/>
      <c r="L267" s="114"/>
      <c r="M267" s="114"/>
    </row>
    <row r="268" spans="1:13" s="115" customFormat="1" x14ac:dyDescent="0.2">
      <c r="A268" s="128" t="s">
        <v>277</v>
      </c>
      <c r="G268" s="126"/>
      <c r="H268" s="114"/>
      <c r="I268" s="114"/>
      <c r="J268" s="114"/>
      <c r="K268" s="114"/>
      <c r="L268" s="114"/>
      <c r="M268" s="114"/>
    </row>
    <row r="269" spans="1:13" s="115" customFormat="1" x14ac:dyDescent="0.2">
      <c r="A269" s="128" t="s">
        <v>278</v>
      </c>
      <c r="G269" s="126"/>
      <c r="H269" s="114"/>
      <c r="I269" s="114"/>
      <c r="J269" s="114"/>
      <c r="K269" s="114"/>
      <c r="L269" s="114"/>
      <c r="M269" s="114"/>
    </row>
    <row r="270" spans="1:13" s="115" customFormat="1" x14ac:dyDescent="0.2">
      <c r="A270" s="128" t="s">
        <v>279</v>
      </c>
      <c r="G270" s="126"/>
      <c r="H270" s="114"/>
      <c r="I270" s="114"/>
      <c r="J270" s="114"/>
      <c r="K270" s="114"/>
      <c r="L270" s="114"/>
      <c r="M270" s="114"/>
    </row>
    <row r="271" spans="1:13" s="115" customFormat="1" x14ac:dyDescent="0.2">
      <c r="A271" s="128" t="s">
        <v>280</v>
      </c>
      <c r="G271" s="126"/>
      <c r="H271" s="114"/>
      <c r="I271" s="114"/>
      <c r="J271" s="114"/>
      <c r="K271" s="114"/>
      <c r="L271" s="114"/>
      <c r="M271" s="114"/>
    </row>
    <row r="272" spans="1:13" s="115" customFormat="1" x14ac:dyDescent="0.2">
      <c r="A272" s="117"/>
      <c r="G272" s="126"/>
      <c r="H272" s="114"/>
      <c r="I272" s="114"/>
      <c r="J272" s="114"/>
      <c r="K272" s="114"/>
      <c r="L272" s="114"/>
      <c r="M272" s="114"/>
    </row>
    <row r="273" spans="1:13" s="115" customFormat="1" x14ac:dyDescent="0.25">
      <c r="A273" s="129"/>
      <c r="G273" s="126"/>
      <c r="H273" s="114"/>
      <c r="I273" s="114"/>
      <c r="J273" s="114"/>
      <c r="K273" s="114"/>
      <c r="L273" s="114"/>
      <c r="M273" s="114"/>
    </row>
    <row r="274" spans="1:13" s="115" customFormat="1" x14ac:dyDescent="0.25">
      <c r="A274" s="129"/>
      <c r="G274" s="126"/>
      <c r="H274" s="114"/>
      <c r="I274" s="114"/>
      <c r="J274" s="114"/>
      <c r="K274" s="114"/>
      <c r="L274" s="114"/>
      <c r="M274" s="114"/>
    </row>
    <row r="275" spans="1:13" s="11" customFormat="1" x14ac:dyDescent="0.25">
      <c r="A275" s="130"/>
      <c r="G275" s="131"/>
      <c r="H275" s="111"/>
      <c r="I275" s="111"/>
      <c r="J275" s="111"/>
      <c r="K275" s="111"/>
      <c r="L275" s="111"/>
      <c r="M275" s="111"/>
    </row>
    <row r="276" spans="1:13" s="11" customFormat="1" x14ac:dyDescent="0.25">
      <c r="A276" s="130"/>
      <c r="G276" s="131"/>
      <c r="H276" s="111"/>
      <c r="I276" s="111"/>
      <c r="J276" s="111"/>
      <c r="K276" s="111"/>
      <c r="L276" s="111"/>
      <c r="M276" s="111"/>
    </row>
    <row r="277" spans="1:13" s="11" customFormat="1" x14ac:dyDescent="0.25">
      <c r="A277" s="130"/>
      <c r="G277" s="131"/>
      <c r="H277" s="111"/>
      <c r="I277" s="111"/>
      <c r="J277" s="111"/>
      <c r="K277" s="111"/>
      <c r="L277" s="111"/>
      <c r="M277" s="111"/>
    </row>
    <row r="278" spans="1:13" s="11" customFormat="1" x14ac:dyDescent="0.25">
      <c r="A278" s="130"/>
      <c r="G278" s="131"/>
      <c r="H278" s="111"/>
      <c r="I278" s="111"/>
      <c r="J278" s="111"/>
      <c r="K278" s="111"/>
      <c r="L278" s="111"/>
      <c r="M278" s="111"/>
    </row>
    <row r="279" spans="1:13" s="11" customFormat="1" x14ac:dyDescent="0.25">
      <c r="A279" s="130"/>
      <c r="G279" s="131"/>
      <c r="H279" s="111"/>
      <c r="I279" s="111"/>
      <c r="J279" s="111"/>
      <c r="K279" s="111"/>
      <c r="L279" s="111"/>
      <c r="M279" s="111"/>
    </row>
    <row r="280" spans="1:13" s="11" customFormat="1" x14ac:dyDescent="0.25">
      <c r="A280" s="130"/>
      <c r="G280" s="131"/>
      <c r="H280" s="111"/>
      <c r="I280" s="111"/>
      <c r="J280" s="111"/>
      <c r="K280" s="111"/>
      <c r="L280" s="111"/>
      <c r="M280" s="111"/>
    </row>
    <row r="281" spans="1:13" s="11" customFormat="1" x14ac:dyDescent="0.25">
      <c r="A281" s="130"/>
      <c r="G281" s="131"/>
      <c r="H281" s="111"/>
      <c r="I281" s="111"/>
      <c r="J281" s="111"/>
      <c r="K281" s="111"/>
      <c r="L281" s="111"/>
      <c r="M281" s="111"/>
    </row>
    <row r="282" spans="1:13" s="11" customFormat="1" x14ac:dyDescent="0.25">
      <c r="A282" s="130"/>
      <c r="G282" s="131"/>
      <c r="H282" s="111"/>
      <c r="I282" s="111"/>
      <c r="J282" s="111"/>
      <c r="K282" s="111"/>
      <c r="L282" s="111"/>
      <c r="M282" s="111"/>
    </row>
    <row r="283" spans="1:13" s="11" customFormat="1" x14ac:dyDescent="0.25">
      <c r="A283" s="130"/>
      <c r="G283" s="131"/>
      <c r="H283" s="111"/>
      <c r="I283" s="111"/>
      <c r="J283" s="111"/>
      <c r="K283" s="111"/>
      <c r="L283" s="111"/>
      <c r="M283" s="111"/>
    </row>
    <row r="284" spans="1:13" s="11" customFormat="1" x14ac:dyDescent="0.25">
      <c r="A284" s="130"/>
      <c r="G284" s="131"/>
      <c r="H284" s="111"/>
      <c r="I284" s="111"/>
      <c r="J284" s="111"/>
      <c r="K284" s="111"/>
      <c r="L284" s="111"/>
      <c r="M284" s="111"/>
    </row>
    <row r="285" spans="1:13" s="11" customFormat="1" x14ac:dyDescent="0.25">
      <c r="A285" s="130"/>
      <c r="G285" s="131"/>
      <c r="H285" s="111"/>
      <c r="I285" s="111"/>
      <c r="J285" s="111"/>
      <c r="K285" s="111"/>
      <c r="L285" s="111"/>
      <c r="M285" s="111"/>
    </row>
    <row r="286" spans="1:13" s="11" customFormat="1" x14ac:dyDescent="0.25">
      <c r="A286" s="130"/>
      <c r="G286" s="131"/>
      <c r="H286" s="111"/>
      <c r="I286" s="111"/>
      <c r="J286" s="111"/>
      <c r="K286" s="111"/>
      <c r="L286" s="111"/>
      <c r="M286" s="111"/>
    </row>
    <row r="287" spans="1:13" s="11" customFormat="1" x14ac:dyDescent="0.25">
      <c r="A287" s="130"/>
      <c r="G287" s="131"/>
      <c r="H287" s="111"/>
      <c r="I287" s="111"/>
      <c r="J287" s="111"/>
      <c r="K287" s="111"/>
      <c r="L287" s="111"/>
      <c r="M287" s="111"/>
    </row>
    <row r="288" spans="1:13" s="11" customFormat="1" x14ac:dyDescent="0.25">
      <c r="A288" s="130"/>
      <c r="G288" s="131"/>
      <c r="H288" s="111"/>
      <c r="I288" s="111"/>
      <c r="J288" s="111"/>
      <c r="K288" s="111"/>
      <c r="L288" s="111"/>
      <c r="M288" s="111"/>
    </row>
    <row r="289" spans="1:13" s="11" customFormat="1" x14ac:dyDescent="0.25">
      <c r="A289" s="130"/>
      <c r="G289" s="131"/>
      <c r="H289" s="111"/>
      <c r="I289" s="111"/>
      <c r="J289" s="111"/>
      <c r="K289" s="111"/>
      <c r="L289" s="111"/>
      <c r="M289" s="111"/>
    </row>
    <row r="290" spans="1:13" s="11" customFormat="1" x14ac:dyDescent="0.25">
      <c r="A290" s="130"/>
      <c r="G290" s="131"/>
      <c r="H290" s="111"/>
      <c r="I290" s="111"/>
      <c r="J290" s="111"/>
      <c r="K290" s="111"/>
      <c r="L290" s="111"/>
      <c r="M290" s="111"/>
    </row>
    <row r="291" spans="1:13" s="11" customFormat="1" x14ac:dyDescent="0.25">
      <c r="A291" s="130"/>
      <c r="G291" s="131"/>
      <c r="H291" s="111"/>
      <c r="I291" s="111"/>
      <c r="J291" s="111"/>
      <c r="K291" s="111"/>
      <c r="L291" s="111"/>
      <c r="M291" s="111"/>
    </row>
    <row r="292" spans="1:13" s="11" customFormat="1" x14ac:dyDescent="0.25">
      <c r="A292" s="130"/>
      <c r="G292" s="131"/>
      <c r="H292" s="111"/>
      <c r="I292" s="111"/>
      <c r="J292" s="111"/>
      <c r="K292" s="111"/>
      <c r="L292" s="111"/>
      <c r="M292" s="111"/>
    </row>
    <row r="293" spans="1:13" s="11" customFormat="1" x14ac:dyDescent="0.25">
      <c r="A293" s="130"/>
      <c r="G293" s="131"/>
      <c r="H293" s="111"/>
      <c r="I293" s="111"/>
      <c r="J293" s="111"/>
      <c r="K293" s="111"/>
      <c r="L293" s="111"/>
      <c r="M293" s="111"/>
    </row>
    <row r="294" spans="1:13" s="11" customFormat="1" x14ac:dyDescent="0.25">
      <c r="A294" s="130"/>
      <c r="G294" s="131"/>
      <c r="H294" s="111"/>
      <c r="I294" s="111"/>
      <c r="J294" s="111"/>
      <c r="K294" s="111"/>
      <c r="L294" s="111"/>
      <c r="M294" s="111"/>
    </row>
    <row r="295" spans="1:13" s="11" customFormat="1" x14ac:dyDescent="0.25">
      <c r="A295" s="130"/>
      <c r="G295" s="131"/>
      <c r="H295" s="111"/>
      <c r="I295" s="111"/>
      <c r="J295" s="111"/>
      <c r="K295" s="111"/>
      <c r="L295" s="111"/>
      <c r="M295" s="111"/>
    </row>
    <row r="296" spans="1:13" s="11" customFormat="1" x14ac:dyDescent="0.25">
      <c r="A296" s="130"/>
      <c r="G296" s="131"/>
      <c r="H296" s="111"/>
      <c r="I296" s="111"/>
      <c r="J296" s="111"/>
      <c r="K296" s="111"/>
      <c r="L296" s="111"/>
      <c r="M296" s="111"/>
    </row>
    <row r="297" spans="1:13" s="11" customFormat="1" x14ac:dyDescent="0.25">
      <c r="A297" s="130"/>
      <c r="G297" s="131"/>
      <c r="H297" s="111"/>
      <c r="I297" s="111"/>
      <c r="J297" s="111"/>
      <c r="K297" s="111"/>
      <c r="L297" s="111"/>
      <c r="M297" s="111"/>
    </row>
    <row r="298" spans="1:13" s="11" customFormat="1" x14ac:dyDescent="0.25">
      <c r="A298" s="130"/>
      <c r="G298" s="131"/>
      <c r="H298" s="111"/>
      <c r="I298" s="111"/>
      <c r="J298" s="111"/>
      <c r="K298" s="111"/>
      <c r="L298" s="111"/>
      <c r="M298" s="111"/>
    </row>
    <row r="299" spans="1:13" s="11" customFormat="1" x14ac:dyDescent="0.25">
      <c r="A299" s="130"/>
      <c r="G299" s="131"/>
      <c r="H299" s="111"/>
      <c r="I299" s="111"/>
      <c r="J299" s="111"/>
      <c r="K299" s="111"/>
      <c r="L299" s="111"/>
      <c r="M299" s="111"/>
    </row>
    <row r="300" spans="1:13" s="11" customFormat="1" x14ac:dyDescent="0.25">
      <c r="A300" s="130"/>
      <c r="G300" s="131"/>
      <c r="H300" s="111"/>
      <c r="I300" s="111"/>
      <c r="J300" s="111"/>
      <c r="K300" s="111"/>
      <c r="L300" s="111"/>
      <c r="M300" s="111"/>
    </row>
    <row r="301" spans="1:13" s="11" customFormat="1" x14ac:dyDescent="0.25">
      <c r="A301" s="130"/>
      <c r="G301" s="131"/>
      <c r="H301" s="111"/>
      <c r="I301" s="111"/>
      <c r="J301" s="111"/>
      <c r="K301" s="111"/>
      <c r="L301" s="111"/>
      <c r="M301" s="111"/>
    </row>
    <row r="302" spans="1:13" s="11" customFormat="1" x14ac:dyDescent="0.25">
      <c r="A302" s="130"/>
      <c r="G302" s="131"/>
      <c r="H302" s="111"/>
      <c r="I302" s="111"/>
      <c r="J302" s="111"/>
      <c r="K302" s="111"/>
      <c r="L302" s="111"/>
      <c r="M302" s="111"/>
    </row>
    <row r="303" spans="1:13" s="11" customFormat="1" x14ac:dyDescent="0.25">
      <c r="A303" s="130"/>
      <c r="G303" s="131"/>
      <c r="H303" s="111"/>
      <c r="I303" s="111"/>
      <c r="J303" s="111"/>
      <c r="K303" s="111"/>
      <c r="L303" s="111"/>
      <c r="M303" s="111"/>
    </row>
    <row r="304" spans="1:13" s="11" customFormat="1" x14ac:dyDescent="0.25">
      <c r="A304" s="130"/>
      <c r="G304" s="131"/>
      <c r="H304" s="111"/>
      <c r="I304" s="111"/>
      <c r="J304" s="111"/>
      <c r="K304" s="111"/>
      <c r="L304" s="111"/>
      <c r="M304" s="111"/>
    </row>
    <row r="305" spans="1:13" s="11" customFormat="1" x14ac:dyDescent="0.25">
      <c r="A305" s="130"/>
      <c r="G305" s="131"/>
      <c r="H305" s="111"/>
      <c r="I305" s="111"/>
      <c r="J305" s="111"/>
      <c r="K305" s="111"/>
      <c r="L305" s="111"/>
      <c r="M305" s="111"/>
    </row>
    <row r="306" spans="1:13" s="11" customFormat="1" x14ac:dyDescent="0.25">
      <c r="A306" s="130"/>
      <c r="G306" s="131"/>
      <c r="H306" s="111"/>
      <c r="I306" s="111"/>
      <c r="J306" s="111"/>
      <c r="K306" s="111"/>
      <c r="L306" s="111"/>
      <c r="M306" s="111"/>
    </row>
    <row r="307" spans="1:13" s="11" customFormat="1" x14ac:dyDescent="0.25">
      <c r="A307" s="130"/>
      <c r="G307" s="131"/>
      <c r="H307" s="111"/>
      <c r="I307" s="111"/>
      <c r="J307" s="111"/>
      <c r="K307" s="111"/>
      <c r="L307" s="111"/>
      <c r="M307" s="111"/>
    </row>
    <row r="308" spans="1:13" s="11" customFormat="1" x14ac:dyDescent="0.25">
      <c r="A308" s="130"/>
      <c r="G308" s="131"/>
      <c r="H308" s="111"/>
      <c r="I308" s="111"/>
      <c r="J308" s="111"/>
      <c r="K308" s="111"/>
      <c r="L308" s="111"/>
      <c r="M308" s="111"/>
    </row>
    <row r="309" spans="1:13" s="11" customFormat="1" x14ac:dyDescent="0.25">
      <c r="A309" s="130"/>
      <c r="G309" s="131"/>
      <c r="H309" s="111"/>
      <c r="I309" s="111"/>
      <c r="J309" s="111"/>
      <c r="K309" s="111"/>
      <c r="L309" s="111"/>
      <c r="M309" s="111"/>
    </row>
    <row r="310" spans="1:13" s="11" customFormat="1" x14ac:dyDescent="0.25">
      <c r="A310" s="130"/>
      <c r="G310" s="131"/>
      <c r="H310" s="111"/>
      <c r="I310" s="111"/>
      <c r="J310" s="111"/>
      <c r="K310" s="111"/>
      <c r="L310" s="111"/>
      <c r="M310" s="111"/>
    </row>
    <row r="311" spans="1:13" s="11" customFormat="1" x14ac:dyDescent="0.25">
      <c r="A311" s="130"/>
      <c r="G311" s="131"/>
      <c r="H311" s="111"/>
      <c r="I311" s="111"/>
      <c r="J311" s="111"/>
      <c r="K311" s="111"/>
      <c r="L311" s="111"/>
      <c r="M311" s="111"/>
    </row>
    <row r="312" spans="1:13" s="11" customFormat="1" x14ac:dyDescent="0.25">
      <c r="A312" s="130"/>
      <c r="G312" s="131"/>
      <c r="H312" s="111"/>
      <c r="I312" s="111"/>
      <c r="J312" s="111"/>
      <c r="K312" s="111"/>
      <c r="L312" s="111"/>
      <c r="M312" s="111"/>
    </row>
    <row r="313" spans="1:13" s="11" customFormat="1" x14ac:dyDescent="0.25">
      <c r="A313" s="130"/>
      <c r="G313" s="131"/>
      <c r="H313" s="111"/>
      <c r="I313" s="111"/>
      <c r="J313" s="111"/>
      <c r="K313" s="111"/>
      <c r="L313" s="111"/>
      <c r="M313" s="111"/>
    </row>
    <row r="314" spans="1:13" s="11" customFormat="1" x14ac:dyDescent="0.25">
      <c r="A314" s="130"/>
      <c r="G314" s="131"/>
      <c r="H314" s="111"/>
      <c r="I314" s="111"/>
      <c r="J314" s="111"/>
      <c r="K314" s="111"/>
      <c r="L314" s="111"/>
      <c r="M314" s="111"/>
    </row>
    <row r="315" spans="1:13" s="11" customFormat="1" x14ac:dyDescent="0.25">
      <c r="A315" s="130"/>
      <c r="G315" s="131"/>
      <c r="H315" s="111"/>
      <c r="I315" s="111"/>
      <c r="J315" s="111"/>
      <c r="K315" s="111"/>
      <c r="L315" s="111"/>
      <c r="M315" s="111"/>
    </row>
    <row r="316" spans="1:13" s="11" customFormat="1" x14ac:dyDescent="0.25">
      <c r="A316" s="130"/>
      <c r="G316" s="131"/>
      <c r="H316" s="111"/>
      <c r="I316" s="111"/>
      <c r="J316" s="111"/>
      <c r="K316" s="111"/>
      <c r="L316" s="111"/>
      <c r="M316" s="111"/>
    </row>
    <row r="317" spans="1:13" s="11" customFormat="1" x14ac:dyDescent="0.25">
      <c r="A317" s="130"/>
      <c r="G317" s="131"/>
      <c r="H317" s="111"/>
      <c r="I317" s="111"/>
      <c r="J317" s="111"/>
      <c r="K317" s="111"/>
      <c r="L317" s="111"/>
      <c r="M317" s="111"/>
    </row>
    <row r="318" spans="1:13" s="11" customFormat="1" x14ac:dyDescent="0.25">
      <c r="A318" s="130"/>
      <c r="G318" s="131"/>
      <c r="H318" s="111"/>
      <c r="I318" s="111"/>
      <c r="J318" s="111"/>
      <c r="K318" s="111"/>
      <c r="L318" s="111"/>
      <c r="M318" s="111"/>
    </row>
    <row r="319" spans="1:13" s="11" customFormat="1" x14ac:dyDescent="0.25">
      <c r="A319" s="130"/>
      <c r="G319" s="131"/>
      <c r="H319" s="111"/>
      <c r="I319" s="111"/>
      <c r="J319" s="111"/>
      <c r="K319" s="111"/>
      <c r="L319" s="111"/>
      <c r="M319" s="111"/>
    </row>
    <row r="320" spans="1:13" s="11" customFormat="1" x14ac:dyDescent="0.25">
      <c r="A320" s="130"/>
      <c r="G320" s="131"/>
      <c r="H320" s="111"/>
      <c r="I320" s="111"/>
      <c r="J320" s="111"/>
      <c r="K320" s="111"/>
      <c r="L320" s="111"/>
      <c r="M320" s="111"/>
    </row>
    <row r="321" spans="1:13" s="11" customFormat="1" x14ac:dyDescent="0.25">
      <c r="A321" s="130"/>
      <c r="G321" s="131"/>
      <c r="H321" s="111"/>
      <c r="I321" s="111"/>
      <c r="J321" s="111"/>
      <c r="K321" s="111"/>
      <c r="L321" s="111"/>
      <c r="M321" s="111"/>
    </row>
    <row r="322" spans="1:13" s="11" customFormat="1" x14ac:dyDescent="0.25">
      <c r="A322" s="130"/>
      <c r="G322" s="131"/>
      <c r="H322" s="111"/>
      <c r="I322" s="111"/>
      <c r="J322" s="111"/>
      <c r="K322" s="111"/>
      <c r="L322" s="111"/>
      <c r="M322" s="111"/>
    </row>
    <row r="323" spans="1:13" s="11" customFormat="1" x14ac:dyDescent="0.25">
      <c r="A323" s="130"/>
      <c r="G323" s="131"/>
      <c r="H323" s="111"/>
      <c r="I323" s="111"/>
      <c r="J323" s="111"/>
      <c r="K323" s="111"/>
      <c r="L323" s="111"/>
      <c r="M323" s="111"/>
    </row>
    <row r="324" spans="1:13" s="11" customFormat="1" x14ac:dyDescent="0.25">
      <c r="A324" s="130"/>
      <c r="G324" s="131"/>
      <c r="H324" s="111"/>
      <c r="I324" s="111"/>
      <c r="J324" s="111"/>
      <c r="K324" s="111"/>
      <c r="L324" s="111"/>
      <c r="M324" s="111"/>
    </row>
    <row r="325" spans="1:13" s="11" customFormat="1" x14ac:dyDescent="0.25">
      <c r="A325" s="130"/>
      <c r="G325" s="131"/>
      <c r="H325" s="111"/>
      <c r="I325" s="111"/>
      <c r="J325" s="111"/>
      <c r="K325" s="111"/>
      <c r="L325" s="111"/>
      <c r="M325" s="111"/>
    </row>
    <row r="326" spans="1:13" s="11" customFormat="1" x14ac:dyDescent="0.25">
      <c r="A326" s="130"/>
      <c r="G326" s="131"/>
      <c r="H326" s="111"/>
      <c r="I326" s="111"/>
      <c r="J326" s="111"/>
      <c r="K326" s="111"/>
      <c r="L326" s="111"/>
      <c r="M326" s="111"/>
    </row>
    <row r="327" spans="1:13" s="11" customFormat="1" x14ac:dyDescent="0.25">
      <c r="A327" s="130"/>
      <c r="G327" s="131"/>
      <c r="H327" s="111"/>
      <c r="I327" s="111"/>
      <c r="J327" s="111"/>
      <c r="K327" s="111"/>
      <c r="L327" s="111"/>
      <c r="M327" s="111"/>
    </row>
    <row r="328" spans="1:13" s="11" customFormat="1" x14ac:dyDescent="0.25">
      <c r="A328" s="130"/>
      <c r="G328" s="131"/>
      <c r="H328" s="111"/>
      <c r="I328" s="111"/>
      <c r="J328" s="111"/>
      <c r="K328" s="111"/>
      <c r="L328" s="111"/>
      <c r="M328" s="111"/>
    </row>
    <row r="329" spans="1:13" s="11" customFormat="1" x14ac:dyDescent="0.25">
      <c r="A329" s="130"/>
      <c r="G329" s="131"/>
      <c r="H329" s="111"/>
      <c r="I329" s="111"/>
      <c r="J329" s="111"/>
      <c r="K329" s="111"/>
      <c r="L329" s="111"/>
      <c r="M329" s="111"/>
    </row>
    <row r="330" spans="1:13" s="11" customFormat="1" x14ac:dyDescent="0.25">
      <c r="A330" s="130"/>
      <c r="G330" s="131"/>
      <c r="H330" s="111"/>
      <c r="I330" s="111"/>
      <c r="J330" s="111"/>
      <c r="K330" s="111"/>
      <c r="L330" s="111"/>
      <c r="M330" s="111"/>
    </row>
    <row r="331" spans="1:13" s="11" customFormat="1" x14ac:dyDescent="0.25">
      <c r="A331" s="130"/>
      <c r="G331" s="131"/>
      <c r="H331" s="111"/>
      <c r="I331" s="111"/>
      <c r="J331" s="111"/>
      <c r="K331" s="111"/>
      <c r="L331" s="111"/>
      <c r="M331" s="111"/>
    </row>
    <row r="332" spans="1:13" s="11" customFormat="1" x14ac:dyDescent="0.25">
      <c r="A332" s="130"/>
      <c r="G332" s="131"/>
      <c r="H332" s="111"/>
      <c r="I332" s="111"/>
      <c r="J332" s="111"/>
      <c r="K332" s="111"/>
      <c r="L332" s="111"/>
      <c r="M332" s="111"/>
    </row>
    <row r="333" spans="1:13" s="11" customFormat="1" x14ac:dyDescent="0.25">
      <c r="A333" s="130"/>
      <c r="G333" s="131"/>
      <c r="H333" s="111"/>
      <c r="I333" s="111"/>
      <c r="J333" s="111"/>
      <c r="K333" s="111"/>
      <c r="L333" s="111"/>
      <c r="M333" s="111"/>
    </row>
    <row r="334" spans="1:13" s="11" customFormat="1" x14ac:dyDescent="0.25">
      <c r="A334" s="130"/>
      <c r="G334" s="131"/>
      <c r="H334" s="111"/>
      <c r="I334" s="111"/>
      <c r="J334" s="111"/>
      <c r="K334" s="111"/>
      <c r="L334" s="111"/>
      <c r="M334" s="111"/>
    </row>
    <row r="335" spans="1:13" s="11" customFormat="1" x14ac:dyDescent="0.25">
      <c r="A335" s="130"/>
      <c r="G335" s="131"/>
      <c r="H335" s="111"/>
      <c r="I335" s="111"/>
      <c r="J335" s="111"/>
      <c r="K335" s="111"/>
      <c r="L335" s="111"/>
      <c r="M335" s="111"/>
    </row>
    <row r="336" spans="1:13" s="11" customFormat="1" x14ac:dyDescent="0.25">
      <c r="A336" s="130"/>
      <c r="G336" s="131"/>
      <c r="H336" s="111"/>
      <c r="I336" s="111"/>
      <c r="J336" s="111"/>
      <c r="K336" s="111"/>
      <c r="L336" s="111"/>
      <c r="M336" s="111"/>
    </row>
    <row r="337" spans="1:13" s="11" customFormat="1" x14ac:dyDescent="0.25">
      <c r="A337" s="130"/>
      <c r="G337" s="131"/>
      <c r="H337" s="111"/>
      <c r="I337" s="111"/>
      <c r="J337" s="111"/>
      <c r="K337" s="111"/>
      <c r="L337" s="111"/>
      <c r="M337" s="111"/>
    </row>
    <row r="338" spans="1:13" s="11" customFormat="1" x14ac:dyDescent="0.25">
      <c r="A338" s="130"/>
      <c r="G338" s="131"/>
      <c r="H338" s="111"/>
      <c r="I338" s="111"/>
      <c r="J338" s="111"/>
      <c r="K338" s="111"/>
      <c r="L338" s="111"/>
      <c r="M338" s="111"/>
    </row>
    <row r="339" spans="1:13" s="11" customFormat="1" x14ac:dyDescent="0.25">
      <c r="A339" s="130"/>
      <c r="G339" s="131"/>
      <c r="H339" s="111"/>
      <c r="I339" s="111"/>
      <c r="J339" s="111"/>
      <c r="K339" s="111"/>
      <c r="L339" s="111"/>
      <c r="M339" s="111"/>
    </row>
    <row r="340" spans="1:13" s="11" customFormat="1" x14ac:dyDescent="0.25">
      <c r="A340" s="130"/>
      <c r="G340" s="131"/>
      <c r="H340" s="111"/>
      <c r="I340" s="111"/>
      <c r="J340" s="111"/>
      <c r="K340" s="111"/>
      <c r="L340" s="111"/>
      <c r="M340" s="111"/>
    </row>
    <row r="341" spans="1:13" s="11" customFormat="1" x14ac:dyDescent="0.25">
      <c r="A341" s="130"/>
      <c r="G341" s="131"/>
      <c r="H341" s="111"/>
      <c r="I341" s="111"/>
      <c r="J341" s="111"/>
      <c r="K341" s="111"/>
      <c r="L341" s="111"/>
      <c r="M341" s="111"/>
    </row>
    <row r="342" spans="1:13" s="11" customFormat="1" x14ac:dyDescent="0.25">
      <c r="A342" s="130"/>
      <c r="G342" s="131"/>
      <c r="H342" s="111"/>
      <c r="I342" s="111"/>
      <c r="J342" s="111"/>
      <c r="K342" s="111"/>
      <c r="L342" s="111"/>
      <c r="M342" s="111"/>
    </row>
    <row r="343" spans="1:13" s="11" customFormat="1" x14ac:dyDescent="0.25">
      <c r="A343" s="130"/>
      <c r="G343" s="131"/>
      <c r="H343" s="111"/>
      <c r="I343" s="111"/>
      <c r="J343" s="111"/>
      <c r="K343" s="111"/>
      <c r="L343" s="111"/>
      <c r="M343" s="111"/>
    </row>
    <row r="344" spans="1:13" s="11" customFormat="1" x14ac:dyDescent="0.25">
      <c r="A344" s="130"/>
      <c r="G344" s="131"/>
      <c r="H344" s="111"/>
      <c r="I344" s="111"/>
      <c r="J344" s="111"/>
      <c r="K344" s="111"/>
      <c r="L344" s="111"/>
      <c r="M344" s="111"/>
    </row>
    <row r="345" spans="1:13" s="11" customFormat="1" x14ac:dyDescent="0.25">
      <c r="A345" s="130"/>
      <c r="G345" s="131"/>
      <c r="H345" s="111"/>
      <c r="I345" s="111"/>
      <c r="J345" s="111"/>
      <c r="K345" s="111"/>
      <c r="L345" s="111"/>
      <c r="M345" s="111"/>
    </row>
    <row r="346" spans="1:13" s="11" customFormat="1" x14ac:dyDescent="0.25">
      <c r="A346" s="130"/>
      <c r="G346" s="131"/>
      <c r="H346" s="111"/>
      <c r="I346" s="111"/>
      <c r="J346" s="111"/>
      <c r="K346" s="111"/>
      <c r="L346" s="111"/>
      <c r="M346" s="111"/>
    </row>
    <row r="347" spans="1:13" s="11" customFormat="1" x14ac:dyDescent="0.25">
      <c r="A347" s="130"/>
      <c r="G347" s="131"/>
      <c r="H347" s="111"/>
      <c r="I347" s="111"/>
      <c r="J347" s="111"/>
      <c r="K347" s="111"/>
      <c r="L347" s="111"/>
      <c r="M347" s="111"/>
    </row>
    <row r="348" spans="1:13" s="11" customFormat="1" x14ac:dyDescent="0.25">
      <c r="A348" s="130"/>
      <c r="G348" s="131"/>
      <c r="H348" s="111"/>
      <c r="I348" s="111"/>
      <c r="J348" s="111"/>
      <c r="K348" s="111"/>
      <c r="L348" s="111"/>
      <c r="M348" s="111"/>
    </row>
    <row r="349" spans="1:13" s="11" customFormat="1" x14ac:dyDescent="0.25">
      <c r="A349" s="130"/>
      <c r="G349" s="131"/>
      <c r="H349" s="111"/>
      <c r="I349" s="111"/>
      <c r="J349" s="111"/>
      <c r="K349" s="111"/>
      <c r="L349" s="111"/>
      <c r="M349" s="111"/>
    </row>
    <row r="350" spans="1:13" s="11" customFormat="1" x14ac:dyDescent="0.25">
      <c r="A350" s="130"/>
      <c r="G350" s="131"/>
      <c r="H350" s="111"/>
      <c r="I350" s="111"/>
      <c r="J350" s="111"/>
      <c r="K350" s="111"/>
      <c r="L350" s="111"/>
      <c r="M350" s="111"/>
    </row>
    <row r="351" spans="1:13" s="11" customFormat="1" x14ac:dyDescent="0.25">
      <c r="A351" s="130"/>
      <c r="G351" s="131"/>
      <c r="H351" s="111"/>
      <c r="I351" s="111"/>
      <c r="J351" s="111"/>
      <c r="K351" s="111"/>
      <c r="L351" s="111"/>
      <c r="M351" s="111"/>
    </row>
    <row r="352" spans="1:13" s="11" customFormat="1" x14ac:dyDescent="0.25">
      <c r="A352" s="130"/>
      <c r="G352" s="131"/>
      <c r="H352" s="111"/>
      <c r="I352" s="111"/>
      <c r="J352" s="111"/>
      <c r="K352" s="111"/>
      <c r="L352" s="111"/>
      <c r="M352" s="111"/>
    </row>
    <row r="353" spans="1:27" s="11" customFormat="1" x14ac:dyDescent="0.25">
      <c r="A353" s="130"/>
      <c r="G353" s="131"/>
      <c r="H353" s="111"/>
      <c r="I353" s="111"/>
      <c r="J353" s="111"/>
      <c r="K353" s="111"/>
      <c r="L353" s="111"/>
      <c r="M353" s="111"/>
    </row>
    <row r="354" spans="1:27" s="11" customFormat="1" x14ac:dyDescent="0.2">
      <c r="G354" s="131"/>
      <c r="H354" s="111"/>
      <c r="I354" s="111"/>
      <c r="J354" s="111"/>
      <c r="K354" s="111"/>
      <c r="L354" s="111"/>
      <c r="M354" s="111"/>
    </row>
    <row r="355" spans="1:27" s="11" customFormat="1" x14ac:dyDescent="0.2">
      <c r="G355" s="131"/>
      <c r="H355" s="111"/>
      <c r="I355" s="111"/>
      <c r="J355" s="111"/>
      <c r="K355" s="111"/>
      <c r="L355" s="111"/>
      <c r="M355" s="111"/>
    </row>
    <row r="356" spans="1:27" s="11" customFormat="1" x14ac:dyDescent="0.2">
      <c r="G356" s="131"/>
      <c r="H356" s="111"/>
      <c r="I356" s="111"/>
      <c r="J356" s="111"/>
      <c r="K356" s="111"/>
      <c r="L356" s="111"/>
      <c r="M356" s="111"/>
    </row>
    <row r="357" spans="1:27" s="11" customFormat="1" x14ac:dyDescent="0.2">
      <c r="G357" s="131"/>
      <c r="H357" s="111"/>
      <c r="I357" s="111"/>
      <c r="J357" s="111"/>
      <c r="K357" s="111"/>
      <c r="L357" s="111"/>
      <c r="M357" s="111"/>
    </row>
    <row r="358" spans="1:27" s="11" customFormat="1" x14ac:dyDescent="0.2">
      <c r="G358" s="131"/>
      <c r="H358" s="111"/>
      <c r="I358" s="111"/>
      <c r="J358" s="111"/>
      <c r="K358" s="111"/>
      <c r="L358" s="111"/>
      <c r="M358" s="111"/>
    </row>
    <row r="359" spans="1:27" s="11" customFormat="1" x14ac:dyDescent="0.2">
      <c r="A359" s="1"/>
      <c r="B359" s="1"/>
      <c r="C359" s="1"/>
      <c r="D359" s="1"/>
      <c r="E359" s="1"/>
      <c r="F359" s="1"/>
      <c r="G359" s="12"/>
      <c r="H359" s="111"/>
      <c r="I359" s="111"/>
      <c r="J359" s="111"/>
      <c r="K359" s="111"/>
      <c r="L359" s="111"/>
      <c r="M359" s="111"/>
      <c r="O359" s="10"/>
      <c r="P359" s="10"/>
      <c r="Q359" s="10"/>
      <c r="R359" s="10"/>
      <c r="S359" s="10"/>
      <c r="T359" s="10"/>
      <c r="U359" s="10"/>
      <c r="V359" s="10"/>
      <c r="W359" s="10"/>
      <c r="X359" s="10"/>
      <c r="Y359" s="10"/>
      <c r="Z359" s="10"/>
      <c r="AA359" s="10"/>
    </row>
  </sheetData>
  <sheetProtection algorithmName="SHA-512" hashValue="RYbYL8E6VZsGmWHcNm/P4LuM0bcq0bs0/l3bl86+Hxt/6wbUJr+xHn03BfXL+PB0ttBZ/q9/aE8UwUBFhLxfIw==" saltValue="5jOoBqen5Fsb5d1cSP8Z5g==" spinCount="100000" sheet="1" objects="1" scenarios="1"/>
  <mergeCells count="72">
    <mergeCell ref="F29:G29"/>
    <mergeCell ref="B23:E23"/>
    <mergeCell ref="B24:G24"/>
    <mergeCell ref="C26:E26"/>
    <mergeCell ref="F26:G26"/>
    <mergeCell ref="A27:G27"/>
    <mergeCell ref="A28:D28"/>
    <mergeCell ref="E28:G28"/>
    <mergeCell ref="A1:G1"/>
    <mergeCell ref="A2:G2"/>
    <mergeCell ref="A3:G3"/>
    <mergeCell ref="A4:G4"/>
    <mergeCell ref="B5:G5"/>
    <mergeCell ref="B6:G6"/>
    <mergeCell ref="B7:G7"/>
    <mergeCell ref="D8:G8"/>
    <mergeCell ref="A9:G9"/>
    <mergeCell ref="A10:G10"/>
    <mergeCell ref="A11:G11"/>
    <mergeCell ref="A22:G22"/>
    <mergeCell ref="B13:G13"/>
    <mergeCell ref="C14:E14"/>
    <mergeCell ref="F14:G14"/>
    <mergeCell ref="C15:E15"/>
    <mergeCell ref="F15:G15"/>
    <mergeCell ref="B16:G16"/>
    <mergeCell ref="C17:E17"/>
    <mergeCell ref="C18:E18"/>
    <mergeCell ref="A19:D19"/>
    <mergeCell ref="A20:G20"/>
    <mergeCell ref="A21:G21"/>
    <mergeCell ref="B12:D12"/>
    <mergeCell ref="F12:G12"/>
    <mergeCell ref="B33:D33"/>
    <mergeCell ref="A34:G34"/>
    <mergeCell ref="A35:G35"/>
    <mergeCell ref="A36:G36"/>
    <mergeCell ref="A40:B40"/>
    <mergeCell ref="C40:D40"/>
    <mergeCell ref="A37:E39"/>
    <mergeCell ref="F37:G37"/>
    <mergeCell ref="F38:G38"/>
    <mergeCell ref="F39:G39"/>
    <mergeCell ref="A41:B41"/>
    <mergeCell ref="C41:D41"/>
    <mergeCell ref="A42:B42"/>
    <mergeCell ref="C42:D42"/>
    <mergeCell ref="A49:B49"/>
    <mergeCell ref="C49:D49"/>
    <mergeCell ref="A43:B43"/>
    <mergeCell ref="C43:D43"/>
    <mergeCell ref="A44:B44"/>
    <mergeCell ref="C44:D44"/>
    <mergeCell ref="A45:B45"/>
    <mergeCell ref="C45:D45"/>
    <mergeCell ref="A46:G46"/>
    <mergeCell ref="A47:B47"/>
    <mergeCell ref="C47:D47"/>
    <mergeCell ref="A48:B48"/>
    <mergeCell ref="C48:D48"/>
    <mergeCell ref="A50:G50"/>
    <mergeCell ref="B54:C54"/>
    <mergeCell ref="B55:C55"/>
    <mergeCell ref="A51:E51"/>
    <mergeCell ref="F51:G51"/>
    <mergeCell ref="A52:G52"/>
    <mergeCell ref="A53:D53"/>
    <mergeCell ref="E53:G53"/>
    <mergeCell ref="E54:G60"/>
    <mergeCell ref="B56:C56"/>
    <mergeCell ref="A57:A60"/>
    <mergeCell ref="B57:C60"/>
  </mergeCells>
  <dataValidations count="11">
    <dataValidation type="list" allowBlank="1" showInputMessage="1" showErrorMessage="1" sqref="F15:G15" xr:uid="{803DBC60-8190-4C48-8357-E0A5108B297A}">
      <formula1>$D$148:$D$153</formula1>
    </dataValidation>
    <dataValidation type="list" allowBlank="1" showInputMessage="1" showErrorMessage="1" sqref="B13:G13" xr:uid="{66F2A628-6C31-4670-A24F-41E01B9291F2}">
      <formula1>$E$134:$E$149</formula1>
    </dataValidation>
    <dataValidation type="list" allowBlank="1" showInputMessage="1" showErrorMessage="1" sqref="B16" xr:uid="{D359935D-23A7-42D2-8157-B45D7F559AF7}">
      <formula1>$D$161:$D$179</formula1>
    </dataValidation>
    <dataValidation type="list" allowBlank="1" showInputMessage="1" showErrorMessage="1" sqref="B14" xr:uid="{08CA6E00-DC61-4D84-831E-BE5808CF6A81}">
      <formula1>$G$206:$G$215</formula1>
    </dataValidation>
    <dataValidation type="list" allowBlank="1" showInputMessage="1" showErrorMessage="1" sqref="B8" xr:uid="{A7A1898A-A4BA-4960-ADCE-BE36517CE25C}">
      <formula1>$D$134:$D$136</formula1>
    </dataValidation>
    <dataValidation type="list" allowBlank="1" showInputMessage="1" showErrorMessage="1" sqref="B15" xr:uid="{97A1C3C9-6A5C-467B-958A-BE26B31FAF11}">
      <formula1>$D$139:$D$142</formula1>
    </dataValidation>
    <dataValidation type="list" allowBlank="1" showInputMessage="1" showErrorMessage="1" sqref="B5" xr:uid="{D2E3D78D-E80B-4F30-862D-FFC5494FCAA3}">
      <formula1>$A$134:$A$272</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42357A72-860E-498B-8D7C-DD36F1B018F6}">
      <formula1>240000000</formula1>
      <formula2>649999999</formula2>
    </dataValidation>
    <dataValidation type="date" allowBlank="1" showInputMessage="1" showErrorMessage="1" error="La valeur que vous avez tapée n'est pas valide. La valeur doit être comprise entre le 01/01/2024 et le 30/06/2024." sqref="B31" xr:uid="{FF6B724F-EBD0-4FC5-A8B6-8EFE23919817}">
      <formula1>45474</formula1>
      <formula2>45657</formula2>
    </dataValidation>
    <dataValidation type="date" operator="greaterThan" allowBlank="1" showInputMessage="1" showErrorMessage="1" error="La date de fin de formation doit être obligatoirement supérieure à la date de début de formation." sqref="B32" xr:uid="{92707CC2-C3B2-4080-97B6-211ECC3BF4A2}">
      <formula1>B31</formula1>
    </dataValidation>
    <dataValidation type="list" allowBlank="1" showInputMessage="1" showErrorMessage="1" sqref="G23" xr:uid="{B49AE2AC-1AAE-4750-9651-F3F88470A953}">
      <formula1>$C$133:$C$163</formula1>
    </dataValidation>
  </dataValidations>
  <pageMargins left="0.31496062992125984" right="0.31496062992125984" top="0.35433070866141736" bottom="0.15748031496062992"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FF1A1-E37D-4FC4-BE95-A7CB482D7B81}">
  <sheetPr>
    <pageSetUpPr fitToPage="1"/>
  </sheetPr>
  <dimension ref="A1:AO359"/>
  <sheetViews>
    <sheetView zoomScaleNormal="100" workbookViewId="0">
      <selection activeCell="B5" sqref="B5:G5"/>
    </sheetView>
  </sheetViews>
  <sheetFormatPr baseColWidth="10" defaultColWidth="11.42578125" defaultRowHeight="20.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12" width="9" style="111" customWidth="1"/>
    <col min="13" max="13" width="16" style="111" bestFit="1" customWidth="1"/>
    <col min="14" max="14" width="9" style="11" customWidth="1"/>
    <col min="15" max="15" width="11.42578125" style="59"/>
    <col min="16" max="27" width="11.42578125" style="10"/>
    <col min="28" max="28" width="11.42578125" style="11"/>
    <col min="29" max="16384" width="11.42578125" style="1"/>
  </cols>
  <sheetData>
    <row r="1" spans="1:34" s="10" customFormat="1" ht="130.15" customHeight="1" x14ac:dyDescent="0.2">
      <c r="A1" s="234" t="s">
        <v>353</v>
      </c>
      <c r="B1" s="166"/>
      <c r="C1" s="166"/>
      <c r="D1" s="166"/>
      <c r="E1" s="166"/>
      <c r="F1" s="166"/>
      <c r="G1" s="166"/>
      <c r="H1" s="111"/>
      <c r="I1" s="111"/>
      <c r="J1" s="111"/>
      <c r="K1" s="111"/>
      <c r="L1" s="111"/>
      <c r="M1" s="111"/>
      <c r="N1" s="11"/>
      <c r="O1" s="59"/>
      <c r="AB1" s="11"/>
    </row>
    <row r="2" spans="1:34" s="16" customFormat="1" ht="8.1" customHeight="1" x14ac:dyDescent="0.2">
      <c r="A2" s="168"/>
      <c r="B2" s="168"/>
      <c r="C2" s="168"/>
      <c r="D2" s="168"/>
      <c r="E2" s="168"/>
      <c r="F2" s="168"/>
      <c r="G2" s="168"/>
      <c r="H2" s="111"/>
      <c r="I2" s="111"/>
      <c r="J2" s="111"/>
      <c r="K2" s="111"/>
      <c r="L2" s="111"/>
      <c r="M2" s="111"/>
      <c r="N2" s="38"/>
      <c r="O2" s="141"/>
      <c r="P2" s="87"/>
      <c r="Q2" s="87"/>
      <c r="R2" s="87"/>
      <c r="S2" s="87"/>
      <c r="T2" s="87"/>
      <c r="U2" s="87"/>
      <c r="V2" s="87"/>
      <c r="W2" s="87"/>
      <c r="X2" s="87"/>
      <c r="Y2" s="87"/>
      <c r="Z2" s="87"/>
      <c r="AA2" s="87"/>
      <c r="AB2" s="38"/>
    </row>
    <row r="3" spans="1:34" s="25" customFormat="1" ht="30.75" customHeight="1" x14ac:dyDescent="0.25">
      <c r="A3" s="151" t="s">
        <v>296</v>
      </c>
      <c r="B3" s="152"/>
      <c r="C3" s="152"/>
      <c r="D3" s="152"/>
      <c r="E3" s="152"/>
      <c r="F3" s="152"/>
      <c r="G3" s="153"/>
      <c r="H3" s="111"/>
      <c r="I3" s="111"/>
      <c r="J3" s="111"/>
      <c r="K3" s="111"/>
      <c r="L3" s="111"/>
      <c r="M3" s="111"/>
      <c r="N3" s="39"/>
      <c r="O3" s="142"/>
      <c r="P3" s="88"/>
      <c r="Q3" s="88"/>
      <c r="R3" s="88"/>
      <c r="S3" s="88"/>
      <c r="T3" s="88"/>
      <c r="U3" s="88"/>
      <c r="V3" s="88"/>
      <c r="W3" s="88"/>
      <c r="X3" s="88"/>
      <c r="Y3" s="88"/>
      <c r="Z3" s="88"/>
      <c r="AA3" s="88"/>
      <c r="AB3" s="39"/>
    </row>
    <row r="4" spans="1:34" s="27" customFormat="1" ht="8.1" customHeight="1" x14ac:dyDescent="0.2">
      <c r="A4" s="171"/>
      <c r="B4" s="171"/>
      <c r="C4" s="171"/>
      <c r="D4" s="171"/>
      <c r="E4" s="171"/>
      <c r="F4" s="171"/>
      <c r="G4" s="171"/>
      <c r="H4" s="111"/>
      <c r="I4" s="111"/>
      <c r="J4" s="111"/>
      <c r="K4" s="111"/>
      <c r="L4" s="111"/>
      <c r="M4" s="111"/>
      <c r="N4" s="38"/>
      <c r="O4" s="141"/>
      <c r="P4" s="87"/>
      <c r="Q4" s="87"/>
      <c r="R4" s="87"/>
      <c r="S4" s="87"/>
      <c r="T4" s="87"/>
      <c r="U4" s="87"/>
      <c r="V4" s="87"/>
      <c r="W4" s="87"/>
      <c r="X4" s="87"/>
      <c r="Y4" s="87"/>
      <c r="Z4" s="87"/>
      <c r="AA4" s="87"/>
      <c r="AB4" s="38"/>
    </row>
    <row r="5" spans="1:34" s="2" customFormat="1" ht="24.95" customHeight="1" x14ac:dyDescent="0.2">
      <c r="A5" s="14" t="s">
        <v>1</v>
      </c>
      <c r="B5" s="177" t="s">
        <v>2</v>
      </c>
      <c r="C5" s="177"/>
      <c r="D5" s="177"/>
      <c r="E5" s="177"/>
      <c r="F5" s="177"/>
      <c r="G5" s="177"/>
      <c r="H5" s="111"/>
      <c r="I5" s="111"/>
      <c r="J5" s="111"/>
      <c r="K5" s="111"/>
      <c r="L5" s="111"/>
      <c r="M5" s="111"/>
      <c r="N5" s="11"/>
      <c r="O5" s="59"/>
      <c r="P5" s="10"/>
      <c r="Q5" s="10"/>
      <c r="R5" s="10"/>
      <c r="S5" s="10"/>
      <c r="T5" s="10"/>
      <c r="U5" s="10"/>
      <c r="V5" s="10"/>
      <c r="W5" s="10"/>
      <c r="X5" s="10"/>
      <c r="Y5" s="10"/>
      <c r="Z5" s="10"/>
      <c r="AA5" s="10"/>
      <c r="AB5" s="11"/>
    </row>
    <row r="6" spans="1:34" s="2" customFormat="1" ht="24.95" customHeight="1" x14ac:dyDescent="0.2">
      <c r="A6" s="14" t="s">
        <v>3</v>
      </c>
      <c r="B6" s="154" t="str">
        <f>VLOOKUP('FORMATION SOCLE DE CONNAISSANCE'!B5,'liste des établissements'!A1:B138,2)</f>
        <v xml:space="preserve"> </v>
      </c>
      <c r="C6" s="154"/>
      <c r="D6" s="154"/>
      <c r="E6" s="154"/>
      <c r="F6" s="154"/>
      <c r="G6" s="154"/>
      <c r="H6" s="111"/>
      <c r="I6" s="111"/>
      <c r="J6" s="111"/>
      <c r="K6" s="111"/>
      <c r="L6" s="111"/>
      <c r="M6" s="111"/>
      <c r="N6" s="11"/>
      <c r="O6" s="59"/>
      <c r="P6" s="10"/>
      <c r="Q6" s="10"/>
      <c r="R6" s="10"/>
      <c r="S6" s="10"/>
      <c r="T6" s="10"/>
      <c r="U6" s="10"/>
      <c r="V6" s="10"/>
      <c r="W6" s="10"/>
      <c r="X6" s="10"/>
      <c r="Y6" s="10"/>
      <c r="Z6" s="10"/>
      <c r="AA6" s="10"/>
      <c r="AB6" s="11"/>
    </row>
    <row r="7" spans="1:34" s="2" customFormat="1" ht="24.95" customHeight="1" x14ac:dyDescent="0.2">
      <c r="A7" s="28" t="s">
        <v>4</v>
      </c>
      <c r="B7" s="161"/>
      <c r="C7" s="161"/>
      <c r="D7" s="161"/>
      <c r="E7" s="161"/>
      <c r="F7" s="161"/>
      <c r="G7" s="161"/>
      <c r="H7" s="111"/>
      <c r="I7" s="111"/>
      <c r="J7" s="111"/>
      <c r="K7" s="111"/>
      <c r="L7" s="111"/>
      <c r="M7" s="111"/>
      <c r="N7" s="11"/>
      <c r="O7" s="59"/>
      <c r="P7" s="10"/>
      <c r="Q7" s="10"/>
      <c r="R7" s="10"/>
      <c r="S7" s="10"/>
      <c r="T7" s="10"/>
      <c r="U7" s="10"/>
      <c r="V7" s="10"/>
      <c r="W7" s="10"/>
      <c r="X7" s="10"/>
      <c r="Y7" s="10"/>
      <c r="Z7" s="10"/>
      <c r="AA7" s="10"/>
      <c r="AB7" s="11"/>
    </row>
    <row r="8" spans="1:34" s="4" customFormat="1" ht="24.95" customHeight="1" x14ac:dyDescent="0.2">
      <c r="A8" s="14" t="s">
        <v>281</v>
      </c>
      <c r="B8" s="94" t="s">
        <v>5</v>
      </c>
      <c r="C8" s="13" t="s">
        <v>6</v>
      </c>
      <c r="D8" s="167"/>
      <c r="E8" s="167"/>
      <c r="F8" s="167"/>
      <c r="G8" s="167"/>
      <c r="H8" s="111"/>
      <c r="I8" s="111"/>
      <c r="J8" s="111"/>
      <c r="K8" s="111"/>
      <c r="L8" s="111"/>
      <c r="M8" s="111"/>
      <c r="N8" s="11"/>
      <c r="O8" s="59"/>
      <c r="P8" s="10"/>
      <c r="Q8" s="10"/>
      <c r="R8" s="10"/>
      <c r="S8" s="10"/>
      <c r="T8" s="10"/>
      <c r="U8" s="10"/>
      <c r="V8" s="10"/>
      <c r="W8" s="10"/>
      <c r="X8" s="10"/>
      <c r="Y8" s="10"/>
      <c r="Z8" s="10"/>
      <c r="AA8" s="10"/>
      <c r="AB8" s="40"/>
    </row>
    <row r="9" spans="1:34" s="3" customFormat="1" ht="8.1" customHeight="1" x14ac:dyDescent="0.3">
      <c r="A9" s="173"/>
      <c r="B9" s="173"/>
      <c r="C9" s="173"/>
      <c r="D9" s="173"/>
      <c r="E9" s="173"/>
      <c r="F9" s="173"/>
      <c r="G9" s="173"/>
      <c r="H9" s="111"/>
      <c r="I9" s="111"/>
      <c r="J9" s="111"/>
      <c r="K9" s="111"/>
      <c r="L9" s="111"/>
      <c r="M9" s="111"/>
      <c r="N9" s="11"/>
      <c r="O9" s="59"/>
      <c r="P9" s="10"/>
      <c r="Q9" s="10"/>
      <c r="R9" s="10"/>
      <c r="S9" s="10"/>
      <c r="T9" s="10"/>
      <c r="U9" s="10"/>
      <c r="V9" s="10"/>
      <c r="W9" s="10"/>
      <c r="X9" s="10"/>
      <c r="Y9" s="10"/>
      <c r="Z9" s="10"/>
      <c r="AA9" s="10"/>
      <c r="AB9" s="41"/>
    </row>
    <row r="10" spans="1:34" s="25" customFormat="1" ht="30.75" customHeight="1" x14ac:dyDescent="0.25">
      <c r="A10" s="151" t="s">
        <v>297</v>
      </c>
      <c r="B10" s="152"/>
      <c r="C10" s="152"/>
      <c r="D10" s="152"/>
      <c r="E10" s="152"/>
      <c r="F10" s="152"/>
      <c r="G10" s="153"/>
      <c r="H10" s="111"/>
      <c r="I10" s="111"/>
      <c r="J10" s="111"/>
      <c r="K10" s="111"/>
      <c r="L10" s="111"/>
      <c r="M10" s="111"/>
      <c r="N10" s="39"/>
      <c r="O10" s="142"/>
      <c r="P10" s="88"/>
      <c r="Q10" s="88"/>
      <c r="R10" s="88"/>
      <c r="S10" s="88"/>
      <c r="T10" s="88"/>
      <c r="U10" s="88"/>
      <c r="V10" s="88"/>
      <c r="W10" s="88"/>
      <c r="X10" s="88"/>
      <c r="Y10" s="88"/>
      <c r="Z10" s="88"/>
      <c r="AA10" s="88"/>
      <c r="AB10" s="39"/>
    </row>
    <row r="11" spans="1:34" s="3" customFormat="1" ht="8.1" customHeight="1" x14ac:dyDescent="0.3">
      <c r="A11" s="172"/>
      <c r="B11" s="172"/>
      <c r="C11" s="172"/>
      <c r="D11" s="172"/>
      <c r="E11" s="172"/>
      <c r="F11" s="172"/>
      <c r="G11" s="172"/>
      <c r="H11" s="111"/>
      <c r="I11" s="111"/>
      <c r="J11" s="111"/>
      <c r="K11" s="111"/>
      <c r="L11" s="111"/>
      <c r="M11" s="111"/>
      <c r="N11" s="11"/>
      <c r="O11" s="59"/>
      <c r="P11" s="10"/>
      <c r="Q11" s="10"/>
      <c r="R11" s="10"/>
      <c r="S11" s="10"/>
      <c r="T11" s="10"/>
      <c r="U11" s="10"/>
      <c r="V11" s="10"/>
      <c r="W11" s="10"/>
      <c r="X11" s="10"/>
      <c r="Y11" s="10"/>
      <c r="Z11" s="10"/>
      <c r="AA11" s="10"/>
      <c r="AB11" s="41"/>
    </row>
    <row r="12" spans="1:34" s="3" customFormat="1" ht="24.95" customHeight="1" x14ac:dyDescent="0.3">
      <c r="A12" s="14" t="s">
        <v>7</v>
      </c>
      <c r="B12" s="161"/>
      <c r="C12" s="161"/>
      <c r="D12" s="161"/>
      <c r="E12" s="14" t="s">
        <v>325</v>
      </c>
      <c r="F12" s="170"/>
      <c r="G12" s="170"/>
      <c r="H12" s="111"/>
      <c r="I12" s="111"/>
      <c r="J12" s="111"/>
      <c r="K12" s="111"/>
      <c r="L12" s="111"/>
      <c r="M12" s="111"/>
      <c r="N12" s="11"/>
      <c r="O12" s="59"/>
      <c r="P12" s="10"/>
      <c r="Q12" s="10"/>
      <c r="R12" s="10"/>
      <c r="S12" s="10"/>
      <c r="T12" s="10"/>
      <c r="U12" s="10"/>
      <c r="V12" s="10"/>
      <c r="W12" s="10"/>
      <c r="X12" s="10"/>
      <c r="Y12" s="10"/>
      <c r="Z12" s="10"/>
      <c r="AA12" s="10"/>
      <c r="AB12" s="41"/>
    </row>
    <row r="13" spans="1:34" s="3" customFormat="1" ht="24.95" customHeight="1" x14ac:dyDescent="0.3">
      <c r="A13" s="14" t="s">
        <v>311</v>
      </c>
      <c r="B13" s="161" t="s">
        <v>11</v>
      </c>
      <c r="C13" s="161"/>
      <c r="D13" s="161"/>
      <c r="E13" s="161"/>
      <c r="F13" s="161"/>
      <c r="G13" s="161"/>
      <c r="H13" s="111" t="str">
        <f>IF(OR(B13="Adjoint Administratif",B13="Agent d'Entretien Qualifié",B13="Agent Service Hospitalier Qualifié"),3050,"")</f>
        <v/>
      </c>
      <c r="I13" s="135" t="str">
        <f>IF(OR(B13="Aide-Soignant",B13="Accompagnant Éducatif et Social",B13="Auxiliaire Puériculture",B13="Ouvrier Principal"),3450,"")</f>
        <v/>
      </c>
      <c r="J13" s="111" t="str">
        <f>IF(OR(B13="Assistant Service Social",B13="Éducateur Spécialisé",B13="Préparateur en Pharmacie Hospitalière"),3650,"")</f>
        <v/>
      </c>
      <c r="K13" s="111" t="str">
        <f>IF(OR(B13="Infirmier",B13="Infirmier Bloc Opératoire"),3960,"")</f>
        <v/>
      </c>
      <c r="L13" s="111" t="str">
        <f>IF(B13="Autres Grades Catégorie A",4360,IF(B13="Autres Grades Catégorie B",3650,IF(B13="Autres Grades Catégorie C",3050,"")))</f>
        <v/>
      </c>
      <c r="M13" s="135" t="str">
        <f>IF(H13=3050,3050,IF(I13=3450,3450,IF(J13=3650,3650,IF(K13=3960,3960,IF(L13=4360,4360,IF(L13=3650,3650,IF(L13=3050,3050,"")))))))</f>
        <v/>
      </c>
      <c r="N13" s="11"/>
      <c r="O13" s="59"/>
      <c r="P13" s="10"/>
      <c r="Q13" s="10"/>
      <c r="R13" s="10"/>
      <c r="S13" s="10"/>
      <c r="T13" s="10"/>
      <c r="U13" s="10"/>
      <c r="V13" s="10"/>
      <c r="W13" s="10"/>
      <c r="X13" s="10"/>
      <c r="Y13" s="10"/>
      <c r="Z13" s="10"/>
      <c r="AA13" s="10"/>
      <c r="AB13" s="134"/>
      <c r="AC13" s="134"/>
      <c r="AD13" s="134"/>
      <c r="AE13" s="134"/>
      <c r="AF13" s="134"/>
      <c r="AG13" s="134"/>
      <c r="AH13" s="134"/>
    </row>
    <row r="14" spans="1:34" s="3" customFormat="1" ht="24.95" customHeight="1" x14ac:dyDescent="0.3">
      <c r="A14" s="14" t="s">
        <v>287</v>
      </c>
      <c r="B14" s="95" t="s">
        <v>0</v>
      </c>
      <c r="C14" s="155" t="s">
        <v>340</v>
      </c>
      <c r="D14" s="155"/>
      <c r="E14" s="155"/>
      <c r="F14" s="169" t="str">
        <f>IF(B14="Sélectionner","",IF(B14="Savoir de base (Niveau 1)","Oui (3 et infra 3)",IF(B14="Certificat Prof. (Niveau 2)","Oui (3 et infra 3)",IF(B14="CAP, BEP (Niveau 3)","Oui (3 et infra 3)","Non"))))</f>
        <v/>
      </c>
      <c r="G14" s="169"/>
      <c r="H14" s="111"/>
      <c r="I14" s="111"/>
      <c r="J14" s="111"/>
      <c r="K14" s="111"/>
      <c r="L14" s="111"/>
      <c r="M14" s="111"/>
      <c r="N14" s="11"/>
      <c r="O14" s="59"/>
      <c r="P14" s="10"/>
      <c r="Q14" s="10"/>
      <c r="R14" s="10"/>
      <c r="S14" s="10"/>
      <c r="T14" s="10"/>
      <c r="U14" s="10"/>
      <c r="V14" s="10"/>
      <c r="W14" s="10"/>
      <c r="X14" s="10"/>
      <c r="Y14" s="10"/>
      <c r="Z14" s="10"/>
      <c r="AA14" s="10"/>
      <c r="AB14" s="41"/>
    </row>
    <row r="15" spans="1:34" s="5" customFormat="1" ht="24.95" customHeight="1" x14ac:dyDescent="0.2">
      <c r="A15" s="14" t="s">
        <v>9</v>
      </c>
      <c r="B15" s="94" t="s">
        <v>0</v>
      </c>
      <c r="C15" s="155" t="s">
        <v>295</v>
      </c>
      <c r="D15" s="155"/>
      <c r="E15" s="155"/>
      <c r="F15" s="161" t="s">
        <v>0</v>
      </c>
      <c r="G15" s="161"/>
      <c r="H15" s="111"/>
      <c r="I15" s="111"/>
      <c r="J15" s="111"/>
      <c r="K15" s="111"/>
      <c r="L15" s="111"/>
      <c r="M15" s="111"/>
      <c r="N15" s="11"/>
      <c r="O15" s="59"/>
      <c r="P15" s="10"/>
      <c r="Q15" s="10"/>
      <c r="R15" s="10"/>
      <c r="S15" s="10"/>
      <c r="T15" s="10"/>
      <c r="U15" s="10"/>
      <c r="V15" s="10"/>
      <c r="W15" s="10"/>
      <c r="X15" s="10"/>
      <c r="Y15" s="10"/>
      <c r="Z15" s="10"/>
      <c r="AA15" s="10"/>
      <c r="AB15" s="42"/>
    </row>
    <row r="16" spans="1:34" s="5" customFormat="1" ht="24.95" customHeight="1" x14ac:dyDescent="0.2">
      <c r="A16" s="14" t="s">
        <v>10</v>
      </c>
      <c r="B16" s="161" t="s">
        <v>0</v>
      </c>
      <c r="C16" s="161"/>
      <c r="D16" s="161"/>
      <c r="E16" s="161"/>
      <c r="F16" s="161"/>
      <c r="G16" s="161"/>
      <c r="H16" s="111"/>
      <c r="I16" s="111"/>
      <c r="J16" s="111"/>
      <c r="K16" s="111"/>
      <c r="L16" s="111"/>
      <c r="M16" s="111"/>
      <c r="N16" s="11"/>
      <c r="O16" s="59"/>
      <c r="P16" s="10"/>
      <c r="Q16" s="10"/>
      <c r="R16" s="10"/>
      <c r="S16" s="10"/>
      <c r="T16" s="10"/>
      <c r="U16" s="10"/>
      <c r="V16" s="10"/>
      <c r="W16" s="10"/>
      <c r="X16" s="10"/>
      <c r="Y16" s="10"/>
      <c r="Z16" s="10"/>
      <c r="AA16" s="10"/>
      <c r="AB16" s="42"/>
    </row>
    <row r="17" spans="1:28" s="6" customFormat="1" ht="24.95" customHeight="1" x14ac:dyDescent="0.2">
      <c r="A17" s="15" t="s">
        <v>298</v>
      </c>
      <c r="B17" s="94"/>
      <c r="C17" s="155"/>
      <c r="D17" s="155"/>
      <c r="E17" s="155"/>
      <c r="F17" s="15"/>
      <c r="G17" s="14"/>
      <c r="H17" s="111"/>
      <c r="I17" s="111"/>
      <c r="J17" s="111"/>
      <c r="K17" s="111"/>
      <c r="L17" s="111"/>
      <c r="M17" s="111"/>
      <c r="N17" s="11"/>
      <c r="O17" s="59"/>
      <c r="P17" s="10"/>
      <c r="Q17" s="10"/>
      <c r="R17" s="10"/>
      <c r="S17" s="10"/>
      <c r="T17" s="10"/>
      <c r="U17" s="10"/>
      <c r="V17" s="10"/>
      <c r="W17" s="10"/>
      <c r="X17" s="10"/>
      <c r="Y17" s="10"/>
      <c r="Z17" s="10"/>
      <c r="AA17" s="10"/>
      <c r="AB17" s="43"/>
    </row>
    <row r="18" spans="1:28" s="6" customFormat="1" ht="24.95" customHeight="1" x14ac:dyDescent="0.2">
      <c r="A18" s="15" t="s">
        <v>12</v>
      </c>
      <c r="B18" s="15"/>
      <c r="C18" s="167"/>
      <c r="D18" s="167"/>
      <c r="E18" s="167"/>
      <c r="F18" s="13"/>
      <c r="G18" s="81"/>
      <c r="H18" s="111"/>
      <c r="I18" s="111"/>
      <c r="J18" s="111"/>
      <c r="K18" s="111"/>
      <c r="L18" s="111"/>
      <c r="M18" s="111"/>
      <c r="N18" s="11"/>
      <c r="O18" s="59"/>
      <c r="P18" s="10"/>
      <c r="Q18" s="10"/>
      <c r="R18" s="10"/>
      <c r="S18" s="10"/>
      <c r="T18" s="10"/>
      <c r="U18" s="10"/>
      <c r="V18" s="10"/>
      <c r="W18" s="10"/>
      <c r="X18" s="10"/>
      <c r="Y18" s="10"/>
      <c r="Z18" s="10"/>
      <c r="AA18" s="10"/>
      <c r="AB18" s="43"/>
    </row>
    <row r="19" spans="1:28" s="7" customFormat="1" ht="24.95" customHeight="1" x14ac:dyDescent="0.2">
      <c r="A19" s="155" t="s">
        <v>347</v>
      </c>
      <c r="B19" s="155"/>
      <c r="C19" s="155"/>
      <c r="D19" s="155"/>
      <c r="E19" s="136"/>
      <c r="F19" s="14"/>
      <c r="G19" s="15"/>
      <c r="H19" s="111"/>
      <c r="I19" s="111"/>
      <c r="J19" s="111"/>
      <c r="K19" s="111"/>
      <c r="L19" s="111"/>
      <c r="M19" s="111"/>
      <c r="N19" s="11"/>
      <c r="O19" s="59"/>
      <c r="P19" s="10"/>
      <c r="Q19" s="10"/>
      <c r="R19" s="10"/>
      <c r="S19" s="10"/>
      <c r="T19" s="10"/>
      <c r="U19" s="10"/>
      <c r="V19" s="10"/>
      <c r="W19" s="10"/>
      <c r="X19" s="10"/>
      <c r="Y19" s="10"/>
      <c r="Z19" s="10"/>
      <c r="AA19" s="52"/>
      <c r="AB19" s="44"/>
    </row>
    <row r="20" spans="1:28" s="32" customFormat="1" ht="8.1" customHeight="1" x14ac:dyDescent="0.2">
      <c r="A20" s="163"/>
      <c r="B20" s="163"/>
      <c r="C20" s="163"/>
      <c r="D20" s="163"/>
      <c r="E20" s="163"/>
      <c r="F20" s="163"/>
      <c r="G20" s="163"/>
      <c r="H20" s="111"/>
      <c r="I20" s="111"/>
      <c r="J20" s="111"/>
      <c r="K20" s="111"/>
      <c r="L20" s="111"/>
      <c r="M20" s="111"/>
      <c r="N20" s="38"/>
      <c r="O20" s="141"/>
      <c r="P20" s="87"/>
      <c r="Q20" s="87"/>
      <c r="R20" s="87"/>
      <c r="S20" s="87"/>
      <c r="T20" s="87"/>
      <c r="U20" s="87"/>
      <c r="V20" s="87"/>
      <c r="W20" s="87"/>
      <c r="X20" s="87"/>
      <c r="Y20" s="87"/>
      <c r="Z20" s="87"/>
      <c r="AA20" s="96"/>
      <c r="AB20" s="45"/>
    </row>
    <row r="21" spans="1:28" s="25" customFormat="1" ht="30.75" customHeight="1" x14ac:dyDescent="0.25">
      <c r="A21" s="151" t="s">
        <v>361</v>
      </c>
      <c r="B21" s="152"/>
      <c r="C21" s="152"/>
      <c r="D21" s="152"/>
      <c r="E21" s="152"/>
      <c r="F21" s="152"/>
      <c r="G21" s="153"/>
      <c r="H21" s="111"/>
      <c r="I21" s="111"/>
      <c r="J21" s="111"/>
      <c r="K21" s="111"/>
      <c r="L21" s="111"/>
      <c r="M21" s="111"/>
      <c r="N21" s="39"/>
      <c r="O21" s="142"/>
      <c r="P21" s="88"/>
      <c r="Q21" s="88"/>
      <c r="R21" s="88"/>
      <c r="S21" s="88"/>
      <c r="T21" s="88"/>
      <c r="U21" s="88"/>
      <c r="V21" s="88"/>
      <c r="W21" s="88"/>
      <c r="X21" s="88"/>
      <c r="Y21" s="88"/>
      <c r="Z21" s="88"/>
      <c r="AA21" s="88"/>
      <c r="AB21" s="39"/>
    </row>
    <row r="22" spans="1:28" s="31" customFormat="1" ht="8.1" customHeight="1" x14ac:dyDescent="0.25">
      <c r="A22" s="181"/>
      <c r="B22" s="181"/>
      <c r="C22" s="181"/>
      <c r="D22" s="181"/>
      <c r="E22" s="181"/>
      <c r="F22" s="181"/>
      <c r="G22" s="181"/>
      <c r="H22" s="111"/>
      <c r="I22" s="111"/>
      <c r="J22" s="111"/>
      <c r="K22" s="111"/>
      <c r="L22" s="111"/>
      <c r="M22" s="111"/>
      <c r="N22" s="46"/>
      <c r="O22" s="143"/>
      <c r="P22" s="89"/>
      <c r="Q22" s="89"/>
      <c r="R22" s="89"/>
      <c r="S22" s="89"/>
      <c r="T22" s="89"/>
      <c r="U22" s="89"/>
      <c r="V22" s="89"/>
      <c r="W22" s="89"/>
      <c r="X22" s="89"/>
      <c r="Y22" s="89"/>
      <c r="Z22" s="89"/>
      <c r="AA22" s="89"/>
      <c r="AB22" s="46"/>
    </row>
    <row r="23" spans="1:28" ht="24.95" customHeight="1" x14ac:dyDescent="0.2">
      <c r="A23" s="82" t="s">
        <v>285</v>
      </c>
      <c r="B23" s="154" t="s">
        <v>343</v>
      </c>
      <c r="C23" s="154"/>
      <c r="D23" s="154"/>
      <c r="E23" s="154"/>
      <c r="F23" s="86" t="s">
        <v>318</v>
      </c>
      <c r="G23" s="98" t="s">
        <v>317</v>
      </c>
      <c r="H23" s="111">
        <f>IF(B23="Formation certifiante",1,0)</f>
        <v>0</v>
      </c>
      <c r="I23" s="111">
        <f>IF(B23="Formation diplômante",1,0)</f>
        <v>0</v>
      </c>
      <c r="J23" s="111">
        <f>SUM(H23:I23)</f>
        <v>0</v>
      </c>
    </row>
    <row r="24" spans="1:28" s="7" customFormat="1" ht="50.1" customHeight="1" x14ac:dyDescent="0.2">
      <c r="A24" s="14" t="s">
        <v>13</v>
      </c>
      <c r="B24" s="226"/>
      <c r="C24" s="226"/>
      <c r="D24" s="226"/>
      <c r="E24" s="226"/>
      <c r="F24" s="226"/>
      <c r="G24" s="226"/>
      <c r="H24" s="111"/>
      <c r="I24" s="111"/>
      <c r="J24" s="111"/>
      <c r="K24" s="111"/>
      <c r="L24" s="111"/>
      <c r="M24" s="111"/>
      <c r="N24" s="11"/>
      <c r="O24" s="59"/>
      <c r="P24" s="10"/>
      <c r="Q24" s="10"/>
      <c r="R24" s="10"/>
      <c r="S24" s="10"/>
      <c r="T24" s="10"/>
      <c r="U24" s="10"/>
      <c r="V24" s="10"/>
      <c r="W24" s="10"/>
      <c r="X24" s="10"/>
      <c r="Y24" s="10"/>
      <c r="Z24" s="10"/>
      <c r="AA24" s="52"/>
      <c r="AB24" s="44"/>
    </row>
    <row r="25" spans="1:28" s="8" customFormat="1" ht="24.95" customHeight="1" x14ac:dyDescent="0.2">
      <c r="A25" s="14"/>
      <c r="B25" s="14"/>
      <c r="C25" s="14"/>
      <c r="D25" s="137"/>
      <c r="E25" s="137"/>
      <c r="F25" s="137"/>
      <c r="G25" s="138"/>
      <c r="H25" s="111"/>
      <c r="I25" s="111"/>
      <c r="J25" s="111"/>
      <c r="K25" s="111"/>
      <c r="L25" s="111"/>
      <c r="M25" s="111"/>
      <c r="N25" s="11"/>
      <c r="O25" s="59"/>
      <c r="P25" s="10"/>
      <c r="Q25" s="10"/>
      <c r="R25" s="10"/>
      <c r="S25" s="10"/>
      <c r="T25" s="10"/>
      <c r="U25" s="10"/>
      <c r="V25" s="10"/>
      <c r="W25" s="10"/>
      <c r="X25" s="10"/>
      <c r="Y25" s="10"/>
      <c r="Z25" s="10"/>
      <c r="AA25" s="10"/>
      <c r="AB25" s="47"/>
    </row>
    <row r="26" spans="1:28" s="8" customFormat="1" ht="24.95" customHeight="1" x14ac:dyDescent="0.2">
      <c r="A26" s="61"/>
      <c r="B26" s="100"/>
      <c r="C26" s="196"/>
      <c r="D26" s="196"/>
      <c r="E26" s="196"/>
      <c r="F26" s="196"/>
      <c r="G26" s="196"/>
      <c r="H26" s="111"/>
      <c r="I26" s="111"/>
      <c r="J26" s="111"/>
      <c r="K26" s="111"/>
      <c r="L26" s="111"/>
      <c r="M26" s="111"/>
      <c r="N26" s="11"/>
      <c r="O26" s="59"/>
      <c r="P26" s="10"/>
      <c r="Q26" s="10"/>
      <c r="R26" s="10"/>
      <c r="S26" s="10"/>
      <c r="T26" s="10"/>
      <c r="U26" s="10"/>
      <c r="V26" s="10"/>
      <c r="W26" s="10"/>
      <c r="X26" s="10"/>
      <c r="Y26" s="10"/>
      <c r="Z26" s="10"/>
      <c r="AA26" s="10"/>
      <c r="AB26" s="47"/>
    </row>
    <row r="27" spans="1:28" s="8" customFormat="1" ht="24.95" customHeight="1" x14ac:dyDescent="0.2">
      <c r="A27" s="183" t="str">
        <f>IF(AND(J23=1,B26="",G26=""),"Vous devez obligatoirement renseigner le code RNCP ou Répertoire Spécifique ACTIVE","")</f>
        <v/>
      </c>
      <c r="B27" s="183"/>
      <c r="C27" s="183"/>
      <c r="D27" s="183"/>
      <c r="E27" s="183"/>
      <c r="F27" s="183"/>
      <c r="G27" s="183"/>
      <c r="H27" s="111"/>
      <c r="I27" s="111"/>
      <c r="J27" s="111"/>
      <c r="K27" s="111"/>
      <c r="L27" s="111"/>
      <c r="M27" s="111"/>
      <c r="N27" s="11"/>
      <c r="O27" s="59"/>
      <c r="P27" s="10"/>
      <c r="Q27" s="10"/>
      <c r="R27" s="10"/>
      <c r="S27" s="10"/>
      <c r="T27" s="10"/>
      <c r="U27" s="10"/>
      <c r="V27" s="10"/>
      <c r="W27" s="10"/>
      <c r="X27" s="10"/>
      <c r="Y27" s="10"/>
      <c r="Z27" s="10"/>
      <c r="AA27" s="10"/>
      <c r="AB27" s="47"/>
    </row>
    <row r="28" spans="1:28" s="7" customFormat="1" ht="24.95" customHeight="1" x14ac:dyDescent="0.2">
      <c r="A28" s="14" t="s">
        <v>360</v>
      </c>
      <c r="B28" s="165"/>
      <c r="C28" s="165"/>
      <c r="D28" s="165"/>
      <c r="E28" s="165"/>
      <c r="F28" s="165"/>
      <c r="G28" s="165"/>
      <c r="H28" s="111"/>
      <c r="I28" s="111"/>
      <c r="J28" s="111"/>
      <c r="K28" s="111"/>
      <c r="L28" s="111"/>
      <c r="M28" s="111"/>
      <c r="N28" s="11"/>
      <c r="O28" s="59"/>
      <c r="P28" s="10"/>
      <c r="Q28" s="10"/>
      <c r="R28" s="10"/>
      <c r="S28" s="10"/>
      <c r="T28" s="10"/>
      <c r="U28" s="10"/>
      <c r="V28" s="10"/>
      <c r="W28" s="10"/>
      <c r="X28" s="10"/>
      <c r="Y28" s="10"/>
      <c r="Z28" s="10"/>
      <c r="AA28" s="10"/>
      <c r="AB28" s="44"/>
    </row>
    <row r="29" spans="1:28" s="6" customFormat="1" ht="24.95" customHeight="1" x14ac:dyDescent="0.2">
      <c r="A29" s="14" t="s">
        <v>15</v>
      </c>
      <c r="B29" s="99"/>
      <c r="C29" s="14"/>
      <c r="D29" s="14"/>
      <c r="E29" s="13" t="s">
        <v>16</v>
      </c>
      <c r="F29" s="185"/>
      <c r="G29" s="185"/>
      <c r="H29" s="111"/>
      <c r="I29" s="111"/>
      <c r="J29" s="111"/>
      <c r="K29" s="111"/>
      <c r="L29" s="111"/>
      <c r="M29" s="111"/>
      <c r="N29" s="11"/>
      <c r="O29" s="59"/>
      <c r="P29" s="10"/>
      <c r="Q29" s="10"/>
      <c r="R29" s="10"/>
      <c r="S29" s="10"/>
      <c r="T29" s="10"/>
      <c r="U29" s="10"/>
      <c r="V29" s="10"/>
      <c r="W29" s="10"/>
      <c r="X29" s="10"/>
      <c r="Y29" s="10"/>
      <c r="Z29" s="10"/>
      <c r="AA29" s="10"/>
      <c r="AB29" s="43"/>
    </row>
    <row r="30" spans="1:28" s="6" customFormat="1" ht="24.95" customHeight="1" x14ac:dyDescent="0.2">
      <c r="A30" s="33"/>
      <c r="B30" s="30"/>
      <c r="C30" s="14"/>
      <c r="D30" s="14"/>
      <c r="E30" s="14"/>
      <c r="F30" s="14"/>
      <c r="G30" s="15"/>
      <c r="H30" s="111"/>
      <c r="I30" s="111"/>
      <c r="J30" s="111"/>
      <c r="K30" s="111"/>
      <c r="L30" s="111"/>
      <c r="M30" s="111"/>
      <c r="N30" s="11"/>
      <c r="O30" s="59"/>
      <c r="P30" s="10"/>
      <c r="Q30" s="10"/>
      <c r="R30" s="10"/>
      <c r="S30" s="10"/>
      <c r="T30" s="10"/>
      <c r="U30" s="10"/>
      <c r="V30" s="10"/>
      <c r="W30" s="10"/>
      <c r="X30" s="10"/>
      <c r="Y30" s="10"/>
      <c r="Z30" s="10"/>
      <c r="AA30" s="10"/>
      <c r="AB30" s="43"/>
    </row>
    <row r="31" spans="1:28" s="6" customFormat="1" ht="24.95" customHeight="1" x14ac:dyDescent="0.2">
      <c r="A31" s="13" t="s">
        <v>17</v>
      </c>
      <c r="B31" s="97"/>
      <c r="C31" s="14"/>
      <c r="D31" s="14"/>
      <c r="E31" s="13"/>
      <c r="F31" s="13" t="s">
        <v>18</v>
      </c>
      <c r="G31" s="101"/>
      <c r="H31" s="111"/>
      <c r="I31" s="111"/>
      <c r="J31" s="111"/>
      <c r="K31" s="111"/>
      <c r="L31" s="111"/>
      <c r="M31" s="111"/>
      <c r="N31" s="11"/>
      <c r="O31" s="59"/>
      <c r="P31" s="10"/>
      <c r="Q31" s="10"/>
      <c r="R31" s="10"/>
      <c r="S31" s="10"/>
      <c r="T31" s="10"/>
      <c r="U31" s="10"/>
      <c r="V31" s="10"/>
      <c r="W31" s="10"/>
      <c r="X31" s="10"/>
      <c r="Y31" s="10"/>
      <c r="Z31" s="10"/>
      <c r="AA31" s="10"/>
      <c r="AB31" s="43"/>
    </row>
    <row r="32" spans="1:28" s="6" customFormat="1" ht="24.95" customHeight="1" x14ac:dyDescent="0.2">
      <c r="A32" s="13" t="s">
        <v>19</v>
      </c>
      <c r="B32" s="97"/>
      <c r="C32" s="102"/>
      <c r="D32" s="102"/>
      <c r="E32" s="14"/>
      <c r="F32" s="13" t="s">
        <v>20</v>
      </c>
      <c r="G32" s="101"/>
      <c r="H32" s="111"/>
      <c r="I32" s="111"/>
      <c r="J32" s="111"/>
      <c r="K32" s="111"/>
      <c r="L32" s="111"/>
      <c r="M32" s="111"/>
      <c r="N32" s="11"/>
      <c r="O32" s="59"/>
      <c r="P32" s="10"/>
      <c r="Q32" s="10"/>
      <c r="R32" s="10"/>
      <c r="S32" s="10"/>
      <c r="T32" s="10"/>
      <c r="U32" s="10"/>
      <c r="V32" s="10"/>
      <c r="W32" s="10"/>
      <c r="X32" s="10"/>
      <c r="Y32" s="10"/>
      <c r="Z32" s="10"/>
      <c r="AA32" s="10"/>
      <c r="AB32" s="43"/>
    </row>
    <row r="33" spans="1:28" s="6" customFormat="1" ht="24.95" customHeight="1" x14ac:dyDescent="0.2">
      <c r="A33" s="13" t="s">
        <v>21</v>
      </c>
      <c r="B33" s="161"/>
      <c r="C33" s="161"/>
      <c r="D33" s="161"/>
      <c r="E33" s="14"/>
      <c r="F33" s="13" t="s">
        <v>22</v>
      </c>
      <c r="G33" s="98"/>
      <c r="H33" s="111"/>
      <c r="I33" s="111"/>
      <c r="J33" s="111"/>
      <c r="K33" s="111"/>
      <c r="L33" s="111"/>
      <c r="M33" s="111"/>
      <c r="N33" s="11"/>
      <c r="O33" s="59"/>
      <c r="P33" s="10"/>
      <c r="Q33" s="10"/>
      <c r="R33" s="10"/>
      <c r="S33" s="10"/>
      <c r="T33" s="10"/>
      <c r="U33" s="10"/>
      <c r="V33" s="10"/>
      <c r="W33" s="10"/>
      <c r="X33" s="10"/>
      <c r="Y33" s="10"/>
      <c r="Z33" s="10"/>
      <c r="AA33" s="10"/>
      <c r="AB33" s="43"/>
    </row>
    <row r="34" spans="1:28" s="32" customFormat="1" ht="8.1" customHeight="1" x14ac:dyDescent="0.2">
      <c r="A34" s="163"/>
      <c r="B34" s="163"/>
      <c r="C34" s="163"/>
      <c r="D34" s="163"/>
      <c r="E34" s="163"/>
      <c r="F34" s="163"/>
      <c r="G34" s="163"/>
      <c r="H34" s="111"/>
      <c r="I34" s="111"/>
      <c r="J34" s="111"/>
      <c r="K34" s="111"/>
      <c r="L34" s="111"/>
      <c r="M34" s="111"/>
      <c r="N34" s="38"/>
      <c r="O34" s="141"/>
      <c r="P34" s="87"/>
      <c r="Q34" s="87"/>
      <c r="R34" s="87"/>
      <c r="S34" s="87"/>
      <c r="T34" s="87"/>
      <c r="U34" s="87"/>
      <c r="V34" s="87"/>
      <c r="W34" s="87"/>
      <c r="X34" s="87"/>
      <c r="Y34" s="87"/>
      <c r="Z34" s="87"/>
      <c r="AA34" s="87"/>
      <c r="AB34" s="45"/>
    </row>
    <row r="35" spans="1:28" s="26" customFormat="1" ht="30.75" x14ac:dyDescent="0.25">
      <c r="A35" s="186" t="s">
        <v>326</v>
      </c>
      <c r="B35" s="186"/>
      <c r="C35" s="186"/>
      <c r="D35" s="186"/>
      <c r="E35" s="186"/>
      <c r="F35" s="186"/>
      <c r="G35" s="187"/>
      <c r="H35" s="111"/>
      <c r="I35" s="111"/>
      <c r="J35" s="111"/>
      <c r="K35" s="111"/>
      <c r="L35" s="111"/>
      <c r="M35" s="111"/>
      <c r="N35" s="39"/>
      <c r="O35" s="142"/>
      <c r="P35" s="88"/>
      <c r="Q35" s="88"/>
      <c r="R35" s="88"/>
      <c r="S35" s="88"/>
      <c r="T35" s="88"/>
      <c r="U35" s="88"/>
      <c r="V35" s="88"/>
      <c r="W35" s="88"/>
      <c r="X35" s="88"/>
      <c r="Y35" s="88"/>
      <c r="Z35" s="88"/>
      <c r="AA35" s="88"/>
      <c r="AB35" s="48"/>
    </row>
    <row r="36" spans="1:28" s="34" customFormat="1" ht="8.1" customHeight="1" thickBot="1" x14ac:dyDescent="0.3">
      <c r="A36" s="164"/>
      <c r="B36" s="164"/>
      <c r="C36" s="164"/>
      <c r="D36" s="164"/>
      <c r="E36" s="164"/>
      <c r="F36" s="164"/>
      <c r="G36" s="164"/>
      <c r="H36" s="111"/>
      <c r="I36" s="111"/>
      <c r="J36" s="111"/>
      <c r="K36" s="111"/>
      <c r="L36" s="111"/>
      <c r="M36" s="111"/>
      <c r="N36" s="46"/>
      <c r="O36" s="143"/>
      <c r="P36" s="89"/>
      <c r="Q36" s="89"/>
      <c r="R36" s="89"/>
      <c r="S36" s="89"/>
      <c r="T36" s="89"/>
      <c r="U36" s="89"/>
      <c r="V36" s="89"/>
      <c r="W36" s="89"/>
      <c r="X36" s="89"/>
      <c r="Y36" s="89"/>
      <c r="Z36" s="89"/>
      <c r="AA36" s="89"/>
      <c r="AB36" s="46"/>
    </row>
    <row r="37" spans="1:28" s="18" customFormat="1" ht="24.95" customHeight="1" x14ac:dyDescent="0.2">
      <c r="A37" s="199" t="str">
        <f>IF(B23="Sélectionner","",IF(B23="Diplôme Universitaire","Pour les diplômes universitaires, la prise en charge est limité à 50% des frais pédagogiques",IF(B6=" ","",IF(B6="Panel 1 : établissement de plus de 1 000 agents","Établissement du panel 1 : Conformément à la politique régionale, prise en charge plafonnée sur les fonds mutualisés régionaux à 75% du coût total de l'action de formation, vous devez obligatoirement cofinancer à hauteur de :",IF(B6="Panel 2 : établissement de 300 à 1 000 agents","Établissement du panel 2 : Conformément à la politique régionale, prise en charge plafonnée sur les fonds mutualisés régionaux à 85% du coût total de l'action de formation, vous devez obligatoirement cofinancer à hauteur de :","Établissement du panel 3 : Conformément à la politique régionale, prise en charge possible à hauteur de 100% du coût total de l'action de formation")))))</f>
        <v/>
      </c>
      <c r="B37" s="228"/>
      <c r="C37" s="228"/>
      <c r="D37" s="228"/>
      <c r="E37" s="228"/>
      <c r="F37" s="199" t="s">
        <v>305</v>
      </c>
      <c r="G37" s="200"/>
      <c r="H37" s="112"/>
      <c r="I37" s="111"/>
      <c r="J37" s="111"/>
      <c r="K37" s="111"/>
      <c r="L37" s="111"/>
      <c r="M37" s="111"/>
      <c r="N37" s="11"/>
      <c r="O37" s="59"/>
      <c r="P37" s="10"/>
      <c r="Q37" s="10"/>
      <c r="R37" s="10"/>
      <c r="S37" s="10"/>
      <c r="T37" s="10"/>
      <c r="U37" s="10"/>
      <c r="V37" s="10"/>
      <c r="W37" s="10"/>
      <c r="X37" s="10"/>
      <c r="Y37" s="10"/>
      <c r="Z37" s="10"/>
      <c r="AA37" s="10"/>
      <c r="AB37" s="49"/>
    </row>
    <row r="38" spans="1:28" s="9" customFormat="1" ht="24.95" customHeight="1" x14ac:dyDescent="0.2">
      <c r="A38" s="201"/>
      <c r="B38" s="229"/>
      <c r="C38" s="229"/>
      <c r="D38" s="229"/>
      <c r="E38" s="229"/>
      <c r="F38" s="201" t="s">
        <v>306</v>
      </c>
      <c r="G38" s="202"/>
      <c r="H38" s="111"/>
      <c r="I38" s="111"/>
      <c r="J38" s="111"/>
      <c r="K38" s="111"/>
      <c r="L38" s="111"/>
      <c r="M38" s="111"/>
      <c r="N38" s="11"/>
      <c r="O38" s="59"/>
      <c r="P38" s="10"/>
      <c r="Q38" s="10"/>
      <c r="R38" s="10"/>
      <c r="S38" s="10"/>
      <c r="T38" s="10"/>
      <c r="U38" s="10"/>
      <c r="V38" s="10"/>
      <c r="W38" s="10"/>
      <c r="X38" s="10"/>
      <c r="Y38" s="10"/>
      <c r="Z38" s="10"/>
      <c r="AA38" s="10"/>
      <c r="AB38" s="50"/>
    </row>
    <row r="39" spans="1:28" s="9" customFormat="1" ht="24.95" customHeight="1" thickBot="1" x14ac:dyDescent="0.25">
      <c r="A39" s="230"/>
      <c r="B39" s="231"/>
      <c r="C39" s="231"/>
      <c r="D39" s="231"/>
      <c r="E39" s="231"/>
      <c r="F39" s="203" t="str">
        <f>IF(B6="","",IF(B6="Panel 1 : établissement de plus de 1 000 agents",(G41*25%),IF(B6="Panel 2 : établissement de 300 à 1 000 agents",(G41*15%),"")))</f>
        <v/>
      </c>
      <c r="G39" s="204"/>
      <c r="H39" s="111"/>
      <c r="I39" s="111"/>
      <c r="J39" s="111"/>
      <c r="K39" s="111"/>
      <c r="L39" s="111"/>
      <c r="M39" s="111"/>
      <c r="N39" s="11"/>
      <c r="O39" s="59"/>
      <c r="P39" s="10"/>
      <c r="Q39" s="10"/>
      <c r="R39" s="10"/>
      <c r="S39" s="10"/>
      <c r="T39" s="10"/>
      <c r="U39" s="10"/>
      <c r="V39" s="10"/>
      <c r="W39" s="10"/>
      <c r="X39" s="10"/>
      <c r="Y39" s="10"/>
      <c r="Z39" s="10"/>
      <c r="AA39" s="10"/>
      <c r="AB39" s="50"/>
    </row>
    <row r="40" spans="1:28" s="6" customFormat="1" ht="24.95" customHeight="1" thickBot="1" x14ac:dyDescent="0.25">
      <c r="A40" s="158"/>
      <c r="B40" s="159"/>
      <c r="C40" s="160" t="s">
        <v>23</v>
      </c>
      <c r="D40" s="160"/>
      <c r="E40" s="93" t="s">
        <v>24</v>
      </c>
      <c r="F40" s="93" t="s">
        <v>25</v>
      </c>
      <c r="G40" s="93" t="s">
        <v>26</v>
      </c>
      <c r="H40" s="111"/>
      <c r="I40" s="111"/>
      <c r="J40" s="111"/>
      <c r="K40" s="111"/>
      <c r="L40" s="111"/>
      <c r="M40" s="111"/>
      <c r="N40" s="11"/>
      <c r="O40" s="59"/>
      <c r="P40" s="10"/>
      <c r="Q40" s="10"/>
      <c r="R40" s="10"/>
      <c r="S40" s="10"/>
      <c r="T40" s="10"/>
      <c r="U40" s="10"/>
      <c r="V40" s="10"/>
      <c r="W40" s="10"/>
      <c r="X40" s="10"/>
      <c r="Y40" s="10"/>
      <c r="Z40" s="10"/>
      <c r="AA40" s="10"/>
      <c r="AB40" s="43"/>
    </row>
    <row r="41" spans="1:28" s="6" customFormat="1" ht="24.95" customHeight="1" thickBot="1" x14ac:dyDescent="0.25">
      <c r="A41" s="156" t="s">
        <v>284</v>
      </c>
      <c r="B41" s="157"/>
      <c r="C41" s="184">
        <v>0</v>
      </c>
      <c r="D41" s="184"/>
      <c r="E41" s="103">
        <v>0</v>
      </c>
      <c r="F41" s="107">
        <f>IF(G33="",0,IF(G33&lt;=52,(G31+G32)*21.61,IF(G33&gt;52,(M13/151.67)*(G31+G32))))</f>
        <v>0</v>
      </c>
      <c r="G41" s="105">
        <f>SUM(C41:F41)</f>
        <v>0</v>
      </c>
      <c r="H41" s="111"/>
      <c r="I41" s="111"/>
      <c r="J41" s="111"/>
      <c r="K41" s="111"/>
      <c r="L41" s="111"/>
      <c r="M41" s="111"/>
      <c r="N41" s="11"/>
      <c r="O41" s="59"/>
      <c r="P41" s="10"/>
      <c r="Q41" s="10"/>
      <c r="R41" s="10"/>
      <c r="S41" s="10"/>
      <c r="T41" s="10"/>
      <c r="U41" s="10"/>
      <c r="V41" s="10"/>
      <c r="W41" s="10"/>
      <c r="X41" s="10"/>
      <c r="Y41" s="10"/>
      <c r="Z41" s="10"/>
      <c r="AA41" s="10"/>
      <c r="AB41" s="43"/>
    </row>
    <row r="42" spans="1:28" s="7" customFormat="1" ht="24.95" customHeight="1" thickBot="1" x14ac:dyDescent="0.25">
      <c r="A42" s="156" t="s">
        <v>321</v>
      </c>
      <c r="B42" s="157"/>
      <c r="C42" s="180">
        <f>SUM(C47:D49)</f>
        <v>0</v>
      </c>
      <c r="D42" s="180"/>
      <c r="E42" s="106">
        <f>SUM(E47:E49)</f>
        <v>0</v>
      </c>
      <c r="F42" s="107">
        <f>SUM(F47:F49)</f>
        <v>0</v>
      </c>
      <c r="G42" s="106">
        <f>SUM(C42:F42)</f>
        <v>0</v>
      </c>
      <c r="H42" s="111"/>
      <c r="I42" s="111"/>
      <c r="J42" s="111"/>
      <c r="K42" s="111"/>
      <c r="L42" s="111"/>
      <c r="M42" s="111"/>
      <c r="N42" s="11"/>
      <c r="O42" s="59"/>
      <c r="P42" s="10"/>
      <c r="Q42" s="10"/>
      <c r="R42" s="10"/>
      <c r="S42" s="10"/>
      <c r="T42" s="10"/>
      <c r="U42" s="10"/>
      <c r="V42" s="10"/>
      <c r="W42" s="10"/>
      <c r="X42" s="10"/>
      <c r="Y42" s="10"/>
      <c r="Z42" s="10"/>
      <c r="AA42" s="10"/>
      <c r="AB42" s="44"/>
    </row>
    <row r="43" spans="1:28" s="7" customFormat="1" ht="24.95" customHeight="1" thickBot="1" x14ac:dyDescent="0.25">
      <c r="A43" s="156" t="s">
        <v>322</v>
      </c>
      <c r="B43" s="157"/>
      <c r="C43" s="184">
        <v>0</v>
      </c>
      <c r="D43" s="184"/>
      <c r="E43" s="103">
        <v>0</v>
      </c>
      <c r="F43" s="104">
        <v>0</v>
      </c>
      <c r="G43" s="106">
        <f>SUM(C43:F43)</f>
        <v>0</v>
      </c>
      <c r="H43" s="111"/>
      <c r="I43" s="111"/>
      <c r="J43" s="111"/>
      <c r="K43" s="111"/>
      <c r="L43" s="111"/>
      <c r="M43" s="111"/>
      <c r="N43" s="11"/>
      <c r="O43" s="59"/>
      <c r="P43" s="10"/>
      <c r="Q43" s="10"/>
      <c r="R43" s="10"/>
      <c r="S43" s="10"/>
      <c r="T43" s="10"/>
      <c r="U43" s="10"/>
      <c r="V43" s="10"/>
      <c r="W43" s="10"/>
      <c r="X43" s="10"/>
      <c r="Y43" s="10"/>
      <c r="Z43" s="10"/>
      <c r="AA43" s="10"/>
      <c r="AB43" s="44"/>
    </row>
    <row r="44" spans="1:28" s="7" customFormat="1" ht="24.95" customHeight="1" thickBot="1" x14ac:dyDescent="0.25">
      <c r="A44" s="156" t="s">
        <v>283</v>
      </c>
      <c r="B44" s="157"/>
      <c r="C44" s="180">
        <f>SUM(C41-(C42+C43))</f>
        <v>0</v>
      </c>
      <c r="D44" s="180"/>
      <c r="E44" s="106">
        <f>SUM(E41-(E42+E43))</f>
        <v>0</v>
      </c>
      <c r="F44" s="107">
        <f>SUM(F41-(F42+F43))</f>
        <v>0</v>
      </c>
      <c r="G44" s="106">
        <f>SUM(C44:F44)</f>
        <v>0</v>
      </c>
      <c r="H44" s="111"/>
      <c r="I44" s="111"/>
      <c r="J44" s="111"/>
      <c r="K44" s="111"/>
      <c r="L44" s="111"/>
      <c r="M44" s="111"/>
      <c r="N44" s="11"/>
      <c r="O44" s="59"/>
      <c r="P44" s="10"/>
      <c r="Q44" s="10"/>
      <c r="R44" s="10"/>
      <c r="S44" s="10"/>
      <c r="T44" s="10"/>
      <c r="U44" s="10"/>
      <c r="V44" s="10"/>
      <c r="W44" s="10"/>
      <c r="X44" s="10"/>
      <c r="Y44" s="10"/>
      <c r="Z44" s="10"/>
      <c r="AA44" s="10"/>
      <c r="AB44" s="44"/>
    </row>
    <row r="45" spans="1:28" s="6" customFormat="1" ht="24.95" customHeight="1" thickBot="1" x14ac:dyDescent="0.25">
      <c r="A45" s="156" t="s">
        <v>282</v>
      </c>
      <c r="B45" s="157"/>
      <c r="C45" s="180">
        <f>SUM(C42:D44)</f>
        <v>0</v>
      </c>
      <c r="D45" s="180"/>
      <c r="E45" s="106">
        <f>SUM(E42:E44)</f>
        <v>0</v>
      </c>
      <c r="F45" s="106">
        <f>SUM(F42:F44)</f>
        <v>0</v>
      </c>
      <c r="G45" s="106">
        <f>SUM(C45:F45)</f>
        <v>0</v>
      </c>
      <c r="H45" s="111"/>
      <c r="I45" s="111"/>
      <c r="J45" s="111"/>
      <c r="K45" s="111"/>
      <c r="L45" s="111"/>
      <c r="M45" s="111"/>
      <c r="N45" s="11"/>
      <c r="O45" s="59"/>
      <c r="P45" s="10"/>
      <c r="Q45" s="10"/>
      <c r="R45" s="10"/>
      <c r="S45" s="10"/>
      <c r="T45" s="10"/>
      <c r="U45" s="10"/>
      <c r="V45" s="10"/>
      <c r="W45" s="10"/>
      <c r="X45" s="10"/>
      <c r="Y45" s="10"/>
      <c r="Z45" s="10"/>
      <c r="AA45" s="10"/>
      <c r="AB45" s="43"/>
    </row>
    <row r="46" spans="1:28" s="52" customFormat="1" ht="8.1" customHeight="1" thickBot="1" x14ac:dyDescent="0.25">
      <c r="A46" s="179"/>
      <c r="B46" s="179"/>
      <c r="C46" s="179"/>
      <c r="D46" s="179"/>
      <c r="E46" s="179"/>
      <c r="F46" s="179"/>
      <c r="G46" s="179"/>
      <c r="H46" s="111"/>
      <c r="I46" s="111"/>
      <c r="J46" s="111"/>
      <c r="K46" s="111"/>
      <c r="L46" s="111"/>
      <c r="M46" s="111"/>
      <c r="N46" s="11"/>
      <c r="O46" s="59"/>
      <c r="P46" s="10"/>
      <c r="Q46" s="10"/>
      <c r="R46" s="10"/>
      <c r="S46" s="10"/>
      <c r="T46" s="10"/>
      <c r="U46" s="10"/>
      <c r="V46" s="10"/>
      <c r="W46" s="10"/>
      <c r="X46" s="10"/>
      <c r="Y46" s="10"/>
      <c r="Z46" s="10"/>
      <c r="AA46" s="10"/>
    </row>
    <row r="47" spans="1:28" s="79" customFormat="1" ht="24.95" hidden="1" customHeight="1" x14ac:dyDescent="0.3">
      <c r="A47" s="233" t="str">
        <f>IF(B23="Diplôme universitaire","",IF(B6='liste des établissements'!B25,B6,""))</f>
        <v/>
      </c>
      <c r="B47" s="233"/>
      <c r="C47" s="216">
        <f>IF(B23="Diplôme Universitaire",0,IF(A47="",0,IF(AND(B6="Panel 1 : établissement de plus de 1 000 agents",F39-(E42+F42)&gt;=C41),C41,F39-(E42+F42))))</f>
        <v>0</v>
      </c>
      <c r="D47" s="216"/>
      <c r="E47" s="90">
        <f>IF(A49="Diplôme Universitaire",0,IF(A47="",0,IF(AND(B6="Panel 1 : établissement de plus de 1 000 agents",F39-F42&gt;=E41),E41,F39-F42)))</f>
        <v>0</v>
      </c>
      <c r="F47" s="90">
        <f>IF(A47="",0,IF(AND(B6="Panel 1 : établissement de plus de 1 000 agents",F39&gt;=F41),F41,F39))</f>
        <v>0</v>
      </c>
      <c r="G47" s="90">
        <f>SUM(C47:F47)</f>
        <v>0</v>
      </c>
      <c r="H47" s="111"/>
      <c r="I47" s="111"/>
      <c r="J47" s="112"/>
      <c r="K47" s="112"/>
      <c r="L47" s="112"/>
      <c r="M47" s="111"/>
      <c r="N47" s="113"/>
      <c r="O47" s="144"/>
      <c r="P47" s="78"/>
      <c r="Q47" s="78"/>
      <c r="R47" s="78"/>
      <c r="S47" s="78"/>
      <c r="T47" s="78"/>
      <c r="U47" s="78"/>
      <c r="V47" s="78"/>
      <c r="W47" s="78"/>
      <c r="X47" s="78"/>
      <c r="Y47" s="78"/>
      <c r="Z47" s="78"/>
      <c r="AA47" s="78"/>
    </row>
    <row r="48" spans="1:28" s="54" customFormat="1" ht="24.95" hidden="1" customHeight="1" x14ac:dyDescent="0.3">
      <c r="A48" s="232" t="str">
        <f>IF(B23="Diplôme universitaire","",IF(B6='liste des établissements'!B4,B6,""))</f>
        <v/>
      </c>
      <c r="B48" s="232"/>
      <c r="C48" s="188">
        <f>IF(A49="Diplôme Universitaire",0,IF(A48="",0,IF(AND(B6="Panel 2 : établissement de 300 à 1 000 agents",F39-(E42+F42)&gt;=C41),C41,F39-(E42+F42))))</f>
        <v>0</v>
      </c>
      <c r="D48" s="188"/>
      <c r="E48" s="91">
        <f>IF(A49="Diplôme Universitaire",0,IF(A48="",0,IF(AND(B6="Panel 2 : établissement de 300 à 1 000 agents",F39-F42&gt;=E41),E41,F39-F42)))</f>
        <v>0</v>
      </c>
      <c r="F48" s="91">
        <f>IF(A49="Diplôme Universitaire",0,IF(A48="",0,IF(AND(B6="Panel 2 : établissement de 300 à 1 000 agents",F39&gt;=F41),F41,F39)))</f>
        <v>0</v>
      </c>
      <c r="G48" s="90">
        <f>SUM(C48:F48)</f>
        <v>0</v>
      </c>
      <c r="H48" s="112"/>
      <c r="I48" s="111"/>
      <c r="J48" s="111"/>
      <c r="K48" s="111"/>
      <c r="L48" s="111"/>
      <c r="M48" s="111"/>
      <c r="N48" s="113"/>
      <c r="O48" s="144"/>
      <c r="P48" s="78"/>
      <c r="Q48" s="78"/>
      <c r="R48" s="78"/>
      <c r="S48" s="78"/>
      <c r="T48" s="78"/>
      <c r="U48" s="78"/>
      <c r="V48" s="78"/>
      <c r="W48" s="78"/>
      <c r="X48" s="78"/>
      <c r="Y48" s="78"/>
      <c r="Z48" s="78"/>
      <c r="AA48" s="78"/>
    </row>
    <row r="49" spans="1:41" s="79" customFormat="1" ht="24.95" hidden="1" customHeight="1" x14ac:dyDescent="0.3">
      <c r="A49" s="190"/>
      <c r="B49" s="190"/>
      <c r="C49" s="188">
        <f>IF(B23="Diplôme Universitaire",C41,0)</f>
        <v>0</v>
      </c>
      <c r="D49" s="188"/>
      <c r="E49" s="91">
        <f>IF(B23="Diplôme Universitaire",E41*50%,0)</f>
        <v>0</v>
      </c>
      <c r="F49" s="91">
        <f>IF(B23="Diplôme Universitaire",F41,0)</f>
        <v>0</v>
      </c>
      <c r="G49" s="91">
        <f>SUM(C49+E49+F49)</f>
        <v>0</v>
      </c>
      <c r="H49" s="111"/>
      <c r="I49" s="111"/>
      <c r="J49" s="111"/>
      <c r="K49" s="111"/>
      <c r="L49" s="111"/>
      <c r="M49" s="111"/>
      <c r="N49" s="113"/>
      <c r="O49" s="144"/>
      <c r="P49" s="78"/>
      <c r="Q49" s="78"/>
      <c r="R49" s="78"/>
      <c r="S49" s="78"/>
      <c r="T49" s="78"/>
      <c r="U49" s="78"/>
      <c r="V49" s="78"/>
      <c r="W49" s="78"/>
      <c r="X49" s="78"/>
      <c r="Y49" s="78"/>
      <c r="Z49" s="78"/>
      <c r="AA49" s="78"/>
    </row>
    <row r="50" spans="1:41" s="53" customFormat="1" ht="8.1" customHeight="1" thickBot="1" x14ac:dyDescent="0.25">
      <c r="A50" s="192"/>
      <c r="B50" s="192"/>
      <c r="C50" s="192"/>
      <c r="D50" s="192"/>
      <c r="E50" s="192"/>
      <c r="F50" s="192"/>
      <c r="G50" s="192"/>
      <c r="H50" s="111"/>
      <c r="I50" s="111"/>
      <c r="J50" s="111"/>
      <c r="K50" s="111"/>
      <c r="L50" s="111"/>
      <c r="M50" s="111"/>
      <c r="N50" s="11"/>
      <c r="O50" s="59"/>
      <c r="P50" s="10"/>
      <c r="Q50" s="10"/>
      <c r="R50" s="10"/>
      <c r="S50" s="10"/>
      <c r="T50" s="10"/>
      <c r="U50" s="10"/>
      <c r="V50" s="10"/>
      <c r="W50" s="10"/>
      <c r="X50" s="10"/>
      <c r="Y50" s="10"/>
      <c r="Z50" s="10"/>
      <c r="AA50" s="10"/>
    </row>
    <row r="51" spans="1:41" s="9" customFormat="1" ht="84" customHeight="1" thickBot="1" x14ac:dyDescent="0.25">
      <c r="A51" s="223" t="s">
        <v>345</v>
      </c>
      <c r="B51" s="223"/>
      <c r="C51" s="223"/>
      <c r="D51" s="223"/>
      <c r="E51" s="223"/>
      <c r="F51" s="224" t="s">
        <v>344</v>
      </c>
      <c r="G51" s="225"/>
      <c r="H51" s="111"/>
      <c r="I51" s="111"/>
      <c r="J51" s="111"/>
      <c r="K51" s="111"/>
      <c r="L51" s="111"/>
      <c r="M51" s="111"/>
      <c r="N51" s="11"/>
      <c r="O51" s="59"/>
      <c r="P51" s="11"/>
      <c r="Q51" s="11"/>
      <c r="R51" s="11"/>
      <c r="S51" s="11"/>
      <c r="T51" s="11"/>
      <c r="U51" s="11"/>
      <c r="V51" s="11"/>
      <c r="W51" s="11"/>
      <c r="X51" s="11"/>
      <c r="Y51" s="11"/>
      <c r="Z51" s="11"/>
      <c r="AA51" s="11"/>
      <c r="AB51" s="50"/>
      <c r="AC51" s="50"/>
      <c r="AD51" s="50"/>
      <c r="AE51" s="50"/>
      <c r="AF51" s="50"/>
      <c r="AG51" s="50"/>
      <c r="AH51" s="50"/>
      <c r="AI51" s="50"/>
      <c r="AJ51" s="50"/>
      <c r="AK51" s="50"/>
      <c r="AL51" s="50"/>
      <c r="AM51" s="50"/>
      <c r="AN51" s="50"/>
      <c r="AO51" s="50"/>
    </row>
    <row r="52" spans="1:41" s="9" customFormat="1" ht="50.1" customHeight="1" thickBot="1" x14ac:dyDescent="0.25">
      <c r="A52" s="178" t="s">
        <v>286</v>
      </c>
      <c r="B52" s="178"/>
      <c r="C52" s="178"/>
      <c r="D52" s="178"/>
      <c r="E52" s="178"/>
      <c r="F52" s="178"/>
      <c r="G52" s="178"/>
      <c r="H52" s="111"/>
      <c r="I52" s="111"/>
      <c r="J52" s="111"/>
      <c r="K52" s="111"/>
      <c r="L52" s="111"/>
      <c r="M52" s="111"/>
      <c r="N52" s="11"/>
      <c r="O52" s="59"/>
      <c r="P52" s="11"/>
      <c r="Q52" s="11"/>
      <c r="R52" s="11"/>
      <c r="S52" s="11"/>
      <c r="T52" s="11"/>
      <c r="U52" s="11"/>
      <c r="V52" s="11"/>
      <c r="W52" s="11"/>
      <c r="X52" s="11"/>
      <c r="Y52" s="11"/>
      <c r="Z52" s="11"/>
      <c r="AA52" s="11"/>
      <c r="AB52" s="50"/>
      <c r="AC52" s="50"/>
      <c r="AD52" s="50"/>
      <c r="AE52" s="50"/>
      <c r="AF52" s="50"/>
      <c r="AG52" s="50"/>
      <c r="AH52" s="50"/>
      <c r="AI52" s="50"/>
      <c r="AJ52" s="50"/>
      <c r="AK52" s="50"/>
      <c r="AL52" s="50"/>
      <c r="AM52" s="50"/>
      <c r="AN52" s="50"/>
      <c r="AO52" s="50"/>
    </row>
    <row r="53" spans="1:41" s="9" customFormat="1" ht="24.95" customHeight="1" x14ac:dyDescent="0.2">
      <c r="A53" s="205" t="s">
        <v>27</v>
      </c>
      <c r="B53" s="205"/>
      <c r="C53" s="205"/>
      <c r="D53" s="206"/>
      <c r="E53" s="174" t="s">
        <v>300</v>
      </c>
      <c r="F53" s="175"/>
      <c r="G53" s="176"/>
      <c r="H53" s="111"/>
      <c r="I53" s="111"/>
      <c r="J53" s="111"/>
      <c r="K53" s="111"/>
      <c r="L53" s="111"/>
      <c r="M53" s="111"/>
      <c r="N53" s="11"/>
      <c r="O53" s="59"/>
      <c r="P53" s="11"/>
      <c r="Q53" s="11"/>
      <c r="R53" s="11"/>
      <c r="S53" s="11"/>
      <c r="T53" s="11"/>
      <c r="U53" s="11"/>
      <c r="V53" s="11"/>
      <c r="W53" s="11"/>
      <c r="X53" s="11"/>
      <c r="Y53" s="11"/>
      <c r="Z53" s="11"/>
      <c r="AA53" s="11"/>
      <c r="AB53" s="50"/>
      <c r="AC53" s="50"/>
      <c r="AD53" s="50"/>
      <c r="AE53" s="50"/>
      <c r="AF53" s="50"/>
      <c r="AG53" s="50"/>
      <c r="AH53" s="50"/>
      <c r="AI53" s="50"/>
      <c r="AJ53" s="50"/>
      <c r="AK53" s="50"/>
      <c r="AL53" s="50"/>
      <c r="AM53" s="50"/>
      <c r="AN53" s="50"/>
      <c r="AO53" s="50"/>
    </row>
    <row r="54" spans="1:41" s="18" customFormat="1" ht="24.95" customHeight="1" x14ac:dyDescent="0.2">
      <c r="A54" s="36" t="s">
        <v>301</v>
      </c>
      <c r="B54" s="207"/>
      <c r="C54" s="207"/>
      <c r="D54" s="35"/>
      <c r="E54" s="217"/>
      <c r="F54" s="218"/>
      <c r="G54" s="219"/>
      <c r="H54" s="111"/>
      <c r="I54" s="111"/>
      <c r="J54" s="111"/>
      <c r="K54" s="111"/>
      <c r="L54" s="111"/>
      <c r="M54" s="111"/>
      <c r="N54" s="11"/>
      <c r="O54" s="59"/>
      <c r="P54" s="11"/>
      <c r="Q54" s="11"/>
      <c r="R54" s="11"/>
      <c r="S54" s="11"/>
      <c r="T54" s="11"/>
      <c r="U54" s="11"/>
      <c r="V54" s="11"/>
      <c r="W54" s="11"/>
      <c r="X54" s="11"/>
      <c r="Y54" s="11"/>
      <c r="Z54" s="11"/>
      <c r="AA54" s="11"/>
      <c r="AB54" s="49"/>
      <c r="AC54" s="49"/>
      <c r="AD54" s="49"/>
      <c r="AE54" s="49"/>
      <c r="AF54" s="49"/>
      <c r="AG54" s="49"/>
      <c r="AH54" s="49"/>
      <c r="AI54" s="49"/>
      <c r="AJ54" s="49"/>
      <c r="AK54" s="49"/>
      <c r="AL54" s="49"/>
      <c r="AM54" s="49"/>
      <c r="AN54" s="49"/>
      <c r="AO54" s="49"/>
    </row>
    <row r="55" spans="1:41" s="18" customFormat="1" ht="24.95" customHeight="1" x14ac:dyDescent="0.2">
      <c r="A55" s="37" t="s">
        <v>302</v>
      </c>
      <c r="B55" s="214"/>
      <c r="C55" s="161"/>
      <c r="D55" s="19"/>
      <c r="E55" s="217"/>
      <c r="F55" s="218"/>
      <c r="G55" s="219"/>
      <c r="H55" s="111"/>
      <c r="I55" s="111"/>
      <c r="J55" s="111"/>
      <c r="K55" s="111"/>
      <c r="L55" s="111"/>
      <c r="M55" s="111"/>
      <c r="N55" s="11"/>
      <c r="O55" s="59"/>
      <c r="P55" s="11"/>
      <c r="Q55" s="11"/>
      <c r="R55" s="11"/>
      <c r="S55" s="11"/>
      <c r="T55" s="11"/>
      <c r="U55" s="11"/>
      <c r="V55" s="11"/>
      <c r="W55" s="11"/>
      <c r="X55" s="11"/>
      <c r="Y55" s="11"/>
      <c r="Z55" s="11"/>
      <c r="AA55" s="11"/>
      <c r="AB55" s="49"/>
      <c r="AC55" s="49"/>
      <c r="AD55" s="49"/>
      <c r="AE55" s="49"/>
      <c r="AF55" s="49"/>
      <c r="AG55" s="49"/>
      <c r="AH55" s="49"/>
      <c r="AI55" s="49"/>
      <c r="AJ55" s="49"/>
      <c r="AK55" s="49"/>
      <c r="AL55" s="49"/>
      <c r="AM55" s="49"/>
      <c r="AN55" s="49"/>
      <c r="AO55" s="49"/>
    </row>
    <row r="56" spans="1:41" s="21" customFormat="1" ht="24.95" customHeight="1" thickBot="1" x14ac:dyDescent="0.25">
      <c r="A56" s="29" t="s">
        <v>303</v>
      </c>
      <c r="B56" s="215"/>
      <c r="C56" s="215"/>
      <c r="D56" s="20"/>
      <c r="E56" s="217"/>
      <c r="F56" s="218"/>
      <c r="G56" s="219"/>
      <c r="H56" s="111"/>
      <c r="I56" s="111"/>
      <c r="J56" s="111"/>
      <c r="K56" s="111"/>
      <c r="L56" s="111"/>
      <c r="M56" s="111"/>
      <c r="N56" s="11"/>
      <c r="O56" s="59"/>
      <c r="P56" s="11"/>
      <c r="Q56" s="11"/>
      <c r="R56" s="11"/>
      <c r="S56" s="11"/>
      <c r="T56" s="11"/>
      <c r="U56" s="11"/>
      <c r="V56" s="11"/>
      <c r="W56" s="11"/>
      <c r="X56" s="11"/>
      <c r="Y56" s="11"/>
      <c r="Z56" s="11"/>
      <c r="AA56" s="11"/>
      <c r="AB56" s="47"/>
      <c r="AC56" s="47"/>
      <c r="AD56" s="47"/>
      <c r="AE56" s="47"/>
      <c r="AF56" s="47"/>
      <c r="AG56" s="47"/>
      <c r="AH56" s="132"/>
      <c r="AI56" s="132"/>
      <c r="AJ56" s="132"/>
      <c r="AK56" s="132"/>
      <c r="AL56" s="132"/>
      <c r="AM56" s="132"/>
      <c r="AN56" s="132"/>
      <c r="AO56" s="132"/>
    </row>
    <row r="57" spans="1:41" s="23" customFormat="1" ht="24.95" customHeight="1" x14ac:dyDescent="0.2">
      <c r="A57" s="191" t="s">
        <v>304</v>
      </c>
      <c r="B57" s="208"/>
      <c r="C57" s="209"/>
      <c r="D57" s="22"/>
      <c r="E57" s="217"/>
      <c r="F57" s="218"/>
      <c r="G57" s="219"/>
      <c r="H57" s="111"/>
      <c r="I57" s="111"/>
      <c r="J57" s="111"/>
      <c r="K57" s="111"/>
      <c r="L57" s="111"/>
      <c r="M57" s="111"/>
      <c r="N57" s="11"/>
      <c r="O57" s="59"/>
      <c r="P57" s="11"/>
      <c r="Q57" s="11"/>
      <c r="R57" s="11"/>
      <c r="S57" s="11"/>
      <c r="T57" s="11"/>
      <c r="U57" s="11"/>
      <c r="V57" s="11"/>
      <c r="W57" s="11"/>
      <c r="X57" s="11"/>
      <c r="Y57" s="11"/>
      <c r="Z57" s="11"/>
      <c r="AA57" s="11"/>
      <c r="AB57" s="47"/>
      <c r="AC57" s="47"/>
      <c r="AD57" s="47"/>
      <c r="AE57" s="47"/>
      <c r="AF57" s="47"/>
      <c r="AG57" s="47"/>
      <c r="AH57" s="133"/>
      <c r="AI57" s="133"/>
      <c r="AJ57" s="133"/>
      <c r="AK57" s="133"/>
      <c r="AL57" s="133"/>
      <c r="AM57" s="133"/>
      <c r="AN57" s="133"/>
      <c r="AO57" s="133"/>
    </row>
    <row r="58" spans="1:41" s="24" customFormat="1" ht="24.95" customHeight="1" x14ac:dyDescent="0.2">
      <c r="A58" s="191"/>
      <c r="B58" s="210"/>
      <c r="C58" s="211"/>
      <c r="D58" s="22"/>
      <c r="E58" s="217"/>
      <c r="F58" s="218"/>
      <c r="G58" s="219"/>
      <c r="H58" s="111"/>
      <c r="I58" s="111"/>
      <c r="J58" s="111"/>
      <c r="K58" s="111"/>
      <c r="L58" s="111"/>
      <c r="M58" s="111"/>
      <c r="N58" s="11"/>
      <c r="O58" s="59"/>
      <c r="P58" s="11"/>
      <c r="Q58" s="11"/>
      <c r="R58" s="11"/>
      <c r="S58" s="11"/>
      <c r="T58" s="11"/>
      <c r="U58" s="11"/>
      <c r="V58" s="11"/>
      <c r="W58" s="11"/>
      <c r="X58" s="11"/>
      <c r="Y58" s="11"/>
      <c r="Z58" s="11"/>
      <c r="AA58" s="11"/>
      <c r="AB58" s="51"/>
      <c r="AC58" s="51"/>
      <c r="AD58" s="51"/>
      <c r="AE58" s="51"/>
      <c r="AF58" s="51"/>
      <c r="AG58" s="51"/>
      <c r="AH58" s="51"/>
      <c r="AI58" s="51"/>
      <c r="AJ58" s="51"/>
      <c r="AK58" s="51"/>
      <c r="AL58" s="51"/>
      <c r="AM58" s="51"/>
      <c r="AN58" s="51"/>
      <c r="AO58" s="51"/>
    </row>
    <row r="59" spans="1:41" s="9" customFormat="1" ht="24.95" customHeight="1" x14ac:dyDescent="0.2">
      <c r="A59" s="191"/>
      <c r="B59" s="210"/>
      <c r="C59" s="211"/>
      <c r="D59" s="22"/>
      <c r="E59" s="217"/>
      <c r="F59" s="218"/>
      <c r="G59" s="219"/>
      <c r="H59" s="111"/>
      <c r="I59" s="111"/>
      <c r="J59" s="111"/>
      <c r="K59" s="111"/>
      <c r="L59" s="111"/>
      <c r="M59" s="111"/>
      <c r="N59" s="11"/>
      <c r="O59" s="59"/>
      <c r="P59" s="11"/>
      <c r="Q59" s="11"/>
      <c r="R59" s="11"/>
      <c r="S59" s="11"/>
      <c r="T59" s="11"/>
      <c r="U59" s="11"/>
      <c r="V59" s="11"/>
      <c r="W59" s="11"/>
      <c r="X59" s="11"/>
      <c r="Y59" s="11"/>
      <c r="Z59" s="11"/>
      <c r="AA59" s="11"/>
      <c r="AB59" s="50"/>
      <c r="AC59" s="50"/>
      <c r="AD59" s="50"/>
      <c r="AE59" s="50"/>
      <c r="AF59" s="50"/>
      <c r="AG59" s="50"/>
      <c r="AH59" s="50"/>
      <c r="AI59" s="50"/>
      <c r="AJ59" s="50"/>
      <c r="AK59" s="50"/>
      <c r="AL59" s="50"/>
      <c r="AM59" s="50"/>
      <c r="AN59" s="50"/>
      <c r="AO59" s="50"/>
    </row>
    <row r="60" spans="1:41" s="9" customFormat="1" ht="24.95" customHeight="1" thickBot="1" x14ac:dyDescent="0.25">
      <c r="A60" s="191"/>
      <c r="B60" s="212"/>
      <c r="C60" s="213"/>
      <c r="D60" s="22"/>
      <c r="E60" s="220"/>
      <c r="F60" s="221"/>
      <c r="G60" s="222"/>
      <c r="H60" s="111"/>
      <c r="I60" s="111"/>
      <c r="J60" s="111"/>
      <c r="K60" s="111"/>
      <c r="L60" s="111"/>
      <c r="M60" s="111"/>
      <c r="N60" s="11"/>
      <c r="O60" s="59"/>
      <c r="P60" s="11"/>
      <c r="Q60" s="11"/>
      <c r="R60" s="11"/>
      <c r="S60" s="11"/>
      <c r="T60" s="11"/>
      <c r="U60" s="11"/>
      <c r="V60" s="11"/>
      <c r="W60" s="11"/>
      <c r="X60" s="11"/>
      <c r="Y60" s="11"/>
      <c r="Z60" s="11"/>
      <c r="AA60" s="11"/>
      <c r="AB60" s="50"/>
      <c r="AC60" s="50"/>
      <c r="AD60" s="50"/>
      <c r="AE60" s="50"/>
      <c r="AF60" s="50"/>
      <c r="AG60" s="50"/>
      <c r="AH60" s="50"/>
      <c r="AI60" s="50"/>
      <c r="AJ60" s="50"/>
      <c r="AK60" s="50"/>
      <c r="AL60" s="50"/>
      <c r="AM60" s="50"/>
      <c r="AN60" s="50"/>
      <c r="AO60" s="50"/>
    </row>
    <row r="61" spans="1:41" s="9" customFormat="1" ht="24.95" customHeight="1" x14ac:dyDescent="0.2">
      <c r="A61" s="17"/>
      <c r="B61" s="17"/>
      <c r="C61" s="17"/>
      <c r="D61" s="17"/>
      <c r="E61" s="17"/>
      <c r="F61" s="17"/>
      <c r="G61" s="17"/>
      <c r="H61" s="111"/>
      <c r="I61" s="111"/>
      <c r="J61" s="111"/>
      <c r="K61" s="111"/>
      <c r="L61" s="111"/>
      <c r="M61" s="111"/>
      <c r="N61" s="11"/>
      <c r="O61" s="59"/>
      <c r="P61" s="10"/>
      <c r="Q61" s="10"/>
      <c r="R61" s="10"/>
      <c r="S61" s="10"/>
      <c r="T61" s="10"/>
      <c r="U61" s="10"/>
      <c r="V61" s="10"/>
      <c r="W61" s="10"/>
      <c r="X61" s="10"/>
      <c r="Y61" s="10"/>
      <c r="Z61" s="10"/>
      <c r="AA61" s="10"/>
      <c r="AB61" s="50"/>
    </row>
    <row r="62" spans="1:41" s="9" customFormat="1" ht="24.95" customHeight="1" x14ac:dyDescent="0.2">
      <c r="A62" s="17"/>
      <c r="B62" s="17"/>
      <c r="C62" s="17"/>
      <c r="D62" s="17"/>
      <c r="E62" s="17"/>
      <c r="F62" s="17"/>
      <c r="G62" s="17"/>
      <c r="H62" s="111"/>
      <c r="I62" s="111"/>
      <c r="J62" s="111"/>
      <c r="K62" s="111"/>
      <c r="L62" s="111"/>
      <c r="M62" s="111"/>
      <c r="N62" s="11"/>
      <c r="O62" s="59"/>
      <c r="P62" s="10"/>
      <c r="Q62" s="10"/>
      <c r="R62" s="10"/>
      <c r="S62" s="10"/>
      <c r="T62" s="10"/>
      <c r="U62" s="10"/>
      <c r="V62" s="10"/>
      <c r="W62" s="10"/>
      <c r="X62" s="10"/>
      <c r="Y62" s="10"/>
      <c r="Z62" s="10"/>
      <c r="AA62" s="10"/>
      <c r="AB62" s="50"/>
    </row>
    <row r="63" spans="1:41" s="66" customFormat="1" ht="24.95" customHeight="1" x14ac:dyDescent="0.2">
      <c r="A63" s="73"/>
      <c r="B63" s="73"/>
      <c r="C63" s="73"/>
      <c r="D63" s="73"/>
      <c r="E63" s="73"/>
      <c r="F63" s="73"/>
      <c r="G63" s="73"/>
      <c r="H63" s="114"/>
      <c r="I63" s="114"/>
      <c r="J63" s="114"/>
      <c r="K63" s="114"/>
      <c r="L63" s="114"/>
      <c r="M63" s="114"/>
      <c r="N63" s="115"/>
      <c r="O63" s="145"/>
      <c r="P63" s="65"/>
      <c r="Q63" s="65"/>
      <c r="R63" s="65"/>
      <c r="S63" s="65"/>
      <c r="T63" s="65"/>
      <c r="U63" s="65"/>
      <c r="V63" s="65"/>
      <c r="W63" s="65"/>
      <c r="X63" s="65"/>
      <c r="Y63" s="65"/>
      <c r="Z63" s="65"/>
      <c r="AA63" s="65"/>
    </row>
    <row r="64" spans="1:41" s="66" customFormat="1" ht="24.95" customHeight="1" x14ac:dyDescent="0.2">
      <c r="A64" s="73"/>
      <c r="B64" s="73"/>
      <c r="C64" s="73"/>
      <c r="D64" s="73"/>
      <c r="E64" s="73"/>
      <c r="F64" s="73"/>
      <c r="G64" s="73"/>
      <c r="H64" s="114"/>
      <c r="I64" s="114"/>
      <c r="J64" s="114"/>
      <c r="K64" s="114"/>
      <c r="L64" s="114"/>
      <c r="M64" s="114"/>
      <c r="N64" s="115"/>
      <c r="O64" s="145"/>
      <c r="P64" s="65"/>
      <c r="Q64" s="65"/>
      <c r="R64" s="65"/>
      <c r="S64" s="65"/>
      <c r="T64" s="65"/>
      <c r="U64" s="65"/>
      <c r="V64" s="65"/>
      <c r="W64" s="65"/>
      <c r="X64" s="65"/>
      <c r="Y64" s="65"/>
      <c r="Z64" s="65"/>
      <c r="AA64" s="65"/>
    </row>
    <row r="65" spans="1:27" s="66" customFormat="1" ht="24.95" customHeight="1" x14ac:dyDescent="0.25">
      <c r="A65" s="62"/>
      <c r="B65" s="62"/>
      <c r="C65" s="63"/>
      <c r="D65" s="63"/>
      <c r="E65" s="63"/>
      <c r="F65" s="63"/>
      <c r="G65" s="64"/>
      <c r="H65" s="114"/>
      <c r="I65" s="114"/>
      <c r="J65" s="114"/>
      <c r="K65" s="114"/>
      <c r="L65" s="114"/>
      <c r="M65" s="114"/>
      <c r="N65" s="115"/>
      <c r="O65" s="145"/>
      <c r="P65" s="65"/>
      <c r="Q65" s="65"/>
      <c r="R65" s="65"/>
      <c r="S65" s="65"/>
      <c r="T65" s="65"/>
      <c r="U65" s="65"/>
      <c r="V65" s="65"/>
      <c r="W65" s="65"/>
      <c r="X65" s="65"/>
      <c r="Y65" s="65"/>
      <c r="Z65" s="65"/>
      <c r="AA65" s="65"/>
    </row>
    <row r="66" spans="1:27" s="68" customFormat="1" ht="24.95" customHeight="1" x14ac:dyDescent="0.25">
      <c r="A66" s="62"/>
      <c r="B66" s="67"/>
      <c r="C66" s="63"/>
      <c r="D66" s="63"/>
      <c r="E66" s="63"/>
      <c r="F66" s="63"/>
      <c r="G66" s="64"/>
      <c r="H66" s="114"/>
      <c r="I66" s="114"/>
      <c r="J66" s="114"/>
      <c r="K66" s="114"/>
      <c r="L66" s="114"/>
      <c r="M66" s="114"/>
      <c r="N66" s="115"/>
      <c r="O66" s="145"/>
      <c r="P66" s="65"/>
      <c r="Q66" s="65"/>
      <c r="R66" s="65"/>
      <c r="S66" s="65"/>
      <c r="T66" s="65"/>
      <c r="U66" s="65"/>
      <c r="V66" s="65"/>
      <c r="W66" s="65"/>
      <c r="X66" s="65"/>
      <c r="Y66" s="65"/>
      <c r="Z66" s="65"/>
      <c r="AA66" s="65"/>
    </row>
    <row r="67" spans="1:27" s="68" customFormat="1" ht="24.95" customHeight="1" x14ac:dyDescent="0.25">
      <c r="A67" s="62"/>
      <c r="B67" s="67"/>
      <c r="C67" s="63"/>
      <c r="D67" s="63"/>
      <c r="E67" s="63"/>
      <c r="F67" s="63"/>
      <c r="G67" s="64"/>
      <c r="H67" s="114"/>
      <c r="I67" s="114"/>
      <c r="J67" s="114"/>
      <c r="K67" s="114"/>
      <c r="L67" s="114"/>
      <c r="M67" s="114"/>
      <c r="N67" s="115"/>
      <c r="O67" s="145"/>
      <c r="P67" s="65"/>
      <c r="Q67" s="65"/>
      <c r="R67" s="65"/>
      <c r="S67" s="65"/>
      <c r="T67" s="65"/>
      <c r="U67" s="65"/>
      <c r="V67" s="65"/>
      <c r="W67" s="65"/>
      <c r="X67" s="65"/>
      <c r="Y67" s="65"/>
      <c r="Z67" s="65"/>
      <c r="AA67" s="65"/>
    </row>
    <row r="68" spans="1:27" s="68" customFormat="1" ht="24.95" customHeight="1" x14ac:dyDescent="0.25">
      <c r="A68" s="62"/>
      <c r="B68" s="67"/>
      <c r="C68" s="63"/>
      <c r="D68" s="63"/>
      <c r="E68" s="63"/>
      <c r="F68" s="63"/>
      <c r="G68" s="64"/>
      <c r="H68" s="114"/>
      <c r="I68" s="114"/>
      <c r="J68" s="114"/>
      <c r="K68" s="114"/>
      <c r="L68" s="114"/>
      <c r="M68" s="114"/>
      <c r="N68" s="115"/>
      <c r="O68" s="145"/>
      <c r="P68" s="65"/>
      <c r="Q68" s="65"/>
      <c r="R68" s="65"/>
      <c r="S68" s="65"/>
      <c r="T68" s="65"/>
      <c r="U68" s="65"/>
      <c r="V68" s="65"/>
      <c r="W68" s="65"/>
      <c r="X68" s="65"/>
      <c r="Y68" s="65"/>
      <c r="Z68" s="65"/>
      <c r="AA68" s="65"/>
    </row>
    <row r="69" spans="1:27" s="68" customFormat="1" ht="24.95" customHeight="1" x14ac:dyDescent="0.25">
      <c r="A69" s="62"/>
      <c r="B69" s="67"/>
      <c r="C69" s="63"/>
      <c r="D69" s="63"/>
      <c r="E69" s="63"/>
      <c r="F69" s="63"/>
      <c r="G69" s="64"/>
      <c r="H69" s="114"/>
      <c r="I69" s="114"/>
      <c r="J69" s="114"/>
      <c r="K69" s="114"/>
      <c r="L69" s="114"/>
      <c r="M69" s="114"/>
      <c r="N69" s="115"/>
      <c r="O69" s="145"/>
      <c r="P69" s="65"/>
      <c r="Q69" s="65"/>
      <c r="R69" s="65"/>
      <c r="S69" s="65"/>
      <c r="T69" s="65"/>
      <c r="U69" s="65"/>
      <c r="V69" s="65"/>
      <c r="W69" s="65"/>
      <c r="X69" s="65"/>
      <c r="Y69" s="65"/>
      <c r="Z69" s="65"/>
      <c r="AA69" s="65"/>
    </row>
    <row r="70" spans="1:27" s="65" customFormat="1" ht="24.95" customHeight="1" x14ac:dyDescent="0.25">
      <c r="A70" s="62"/>
      <c r="B70" s="67"/>
      <c r="C70" s="63"/>
      <c r="D70" s="63"/>
      <c r="E70" s="63"/>
      <c r="F70" s="63"/>
      <c r="G70" s="64"/>
      <c r="H70" s="114"/>
      <c r="I70" s="114"/>
      <c r="J70" s="114"/>
      <c r="K70" s="114"/>
      <c r="L70" s="114"/>
      <c r="M70" s="114"/>
      <c r="N70" s="115"/>
      <c r="O70" s="145"/>
    </row>
    <row r="71" spans="1:27" s="68" customFormat="1" ht="24.95" customHeight="1" x14ac:dyDescent="0.25">
      <c r="A71" s="62"/>
      <c r="B71" s="67"/>
      <c r="C71" s="63"/>
      <c r="D71" s="63"/>
      <c r="E71" s="63"/>
      <c r="F71" s="63"/>
      <c r="G71" s="64"/>
      <c r="H71" s="114"/>
      <c r="I71" s="114"/>
      <c r="J71" s="114"/>
      <c r="K71" s="114"/>
      <c r="L71" s="114"/>
      <c r="M71" s="114"/>
      <c r="N71" s="115"/>
      <c r="O71" s="145"/>
      <c r="P71" s="65"/>
      <c r="Q71" s="65"/>
      <c r="R71" s="65"/>
      <c r="S71" s="65"/>
      <c r="T71" s="65"/>
      <c r="U71" s="65"/>
      <c r="V71" s="65"/>
      <c r="W71" s="65"/>
      <c r="X71" s="65"/>
      <c r="Y71" s="65"/>
      <c r="Z71" s="65"/>
      <c r="AA71" s="65"/>
    </row>
    <row r="72" spans="1:27" s="68" customFormat="1" ht="24.95" customHeight="1" x14ac:dyDescent="0.25">
      <c r="A72" s="62"/>
      <c r="B72" s="67"/>
      <c r="C72" s="63"/>
      <c r="D72" s="63"/>
      <c r="E72" s="63"/>
      <c r="F72" s="63"/>
      <c r="G72" s="64"/>
      <c r="H72" s="114"/>
      <c r="I72" s="114"/>
      <c r="J72" s="114"/>
      <c r="K72" s="114"/>
      <c r="L72" s="114"/>
      <c r="M72" s="114"/>
      <c r="N72" s="115"/>
      <c r="O72" s="145"/>
      <c r="P72" s="65"/>
      <c r="Q72" s="65"/>
      <c r="R72" s="65"/>
      <c r="S72" s="65"/>
      <c r="T72" s="65"/>
      <c r="U72" s="65"/>
      <c r="V72" s="65"/>
      <c r="W72" s="65"/>
      <c r="X72" s="65"/>
      <c r="Y72" s="65"/>
      <c r="Z72" s="65"/>
      <c r="AA72" s="65"/>
    </row>
    <row r="73" spans="1:27" s="68" customFormat="1" ht="24.95" customHeight="1" x14ac:dyDescent="0.25">
      <c r="A73" s="62"/>
      <c r="B73" s="67"/>
      <c r="C73" s="63"/>
      <c r="D73" s="63"/>
      <c r="E73" s="63"/>
      <c r="F73" s="63"/>
      <c r="G73" s="64"/>
      <c r="H73" s="114"/>
      <c r="I73" s="114"/>
      <c r="J73" s="114"/>
      <c r="K73" s="114"/>
      <c r="L73" s="114"/>
      <c r="M73" s="114"/>
      <c r="N73" s="115"/>
      <c r="O73" s="145"/>
      <c r="P73" s="65"/>
      <c r="Q73" s="65"/>
      <c r="R73" s="65"/>
      <c r="S73" s="65"/>
      <c r="T73" s="65"/>
      <c r="U73" s="65"/>
      <c r="V73" s="65"/>
      <c r="W73" s="65"/>
      <c r="X73" s="65"/>
      <c r="Y73" s="65"/>
      <c r="Z73" s="65"/>
      <c r="AA73" s="65"/>
    </row>
    <row r="74" spans="1:27" s="69" customFormat="1" ht="24.95" customHeight="1" x14ac:dyDescent="0.25">
      <c r="A74" s="62"/>
      <c r="B74" s="67"/>
      <c r="C74" s="63"/>
      <c r="D74" s="63"/>
      <c r="E74" s="63"/>
      <c r="F74" s="63"/>
      <c r="G74" s="64"/>
      <c r="H74" s="114"/>
      <c r="I74" s="114"/>
      <c r="J74" s="114"/>
      <c r="K74" s="114"/>
      <c r="L74" s="114"/>
      <c r="M74" s="114"/>
      <c r="N74" s="116"/>
      <c r="O74" s="146"/>
      <c r="P74" s="63"/>
      <c r="Q74" s="63"/>
      <c r="R74" s="63"/>
      <c r="S74" s="63"/>
      <c r="T74" s="63"/>
      <c r="U74" s="63"/>
      <c r="V74" s="63"/>
      <c r="W74" s="63"/>
      <c r="X74" s="63"/>
      <c r="Y74" s="63"/>
      <c r="Z74" s="63"/>
      <c r="AA74" s="63"/>
    </row>
    <row r="75" spans="1:27" s="69" customFormat="1" ht="24.95" customHeight="1" x14ac:dyDescent="0.25">
      <c r="A75" s="62"/>
      <c r="B75" s="67"/>
      <c r="C75" s="63"/>
      <c r="D75" s="63"/>
      <c r="E75" s="63"/>
      <c r="F75" s="63"/>
      <c r="G75" s="64"/>
      <c r="H75" s="114"/>
      <c r="I75" s="114"/>
      <c r="J75" s="114"/>
      <c r="K75" s="114"/>
      <c r="L75" s="114"/>
      <c r="M75" s="114"/>
      <c r="N75" s="116"/>
      <c r="O75" s="146"/>
      <c r="P75" s="63"/>
      <c r="Q75" s="63"/>
      <c r="R75" s="63"/>
      <c r="S75" s="63"/>
      <c r="T75" s="63"/>
      <c r="U75" s="63"/>
      <c r="V75" s="63"/>
      <c r="W75" s="63"/>
      <c r="X75" s="63"/>
      <c r="Y75" s="63"/>
      <c r="Z75" s="63"/>
      <c r="AA75" s="63"/>
    </row>
    <row r="76" spans="1:27" s="69" customFormat="1" ht="24.95" customHeight="1" x14ac:dyDescent="0.25">
      <c r="A76" s="62"/>
      <c r="B76" s="67"/>
      <c r="C76" s="63"/>
      <c r="D76" s="63"/>
      <c r="E76" s="63"/>
      <c r="F76" s="63"/>
      <c r="G76" s="64"/>
      <c r="H76" s="114"/>
      <c r="I76" s="114"/>
      <c r="J76" s="114"/>
      <c r="K76" s="114"/>
      <c r="L76" s="114"/>
      <c r="M76" s="114"/>
      <c r="N76" s="116"/>
      <c r="O76" s="146"/>
      <c r="P76" s="63"/>
      <c r="Q76" s="63"/>
      <c r="R76" s="63"/>
      <c r="S76" s="63"/>
      <c r="T76" s="63"/>
      <c r="U76" s="63"/>
      <c r="V76" s="63"/>
      <c r="W76" s="63"/>
      <c r="X76" s="63"/>
      <c r="Y76" s="63"/>
      <c r="Z76" s="63"/>
      <c r="AA76" s="63"/>
    </row>
    <row r="77" spans="1:27" s="69" customFormat="1" ht="24.95" customHeight="1" x14ac:dyDescent="0.25">
      <c r="A77" s="62"/>
      <c r="B77" s="67"/>
      <c r="C77" s="63"/>
      <c r="D77" s="63"/>
      <c r="E77" s="63"/>
      <c r="F77" s="63"/>
      <c r="G77" s="64"/>
      <c r="H77" s="114"/>
      <c r="I77" s="114"/>
      <c r="J77" s="114"/>
      <c r="K77" s="114"/>
      <c r="L77" s="114"/>
      <c r="M77" s="114"/>
      <c r="N77" s="116"/>
      <c r="O77" s="146"/>
      <c r="P77" s="63"/>
      <c r="Q77" s="63"/>
      <c r="R77" s="63"/>
      <c r="S77" s="63"/>
      <c r="T77" s="63"/>
      <c r="U77" s="63"/>
      <c r="V77" s="63"/>
      <c r="W77" s="63"/>
      <c r="X77" s="63"/>
      <c r="Y77" s="63"/>
      <c r="Z77" s="63"/>
      <c r="AA77" s="63"/>
    </row>
    <row r="78" spans="1:27" s="69" customFormat="1" ht="24.95" customHeight="1" x14ac:dyDescent="0.25">
      <c r="A78" s="70"/>
      <c r="B78" s="62"/>
      <c r="C78" s="63"/>
      <c r="D78" s="63"/>
      <c r="E78" s="63"/>
      <c r="F78" s="63"/>
      <c r="G78" s="64"/>
      <c r="H78" s="114"/>
      <c r="I78" s="114"/>
      <c r="J78" s="114"/>
      <c r="K78" s="114"/>
      <c r="L78" s="114"/>
      <c r="M78" s="114"/>
      <c r="N78" s="116"/>
      <c r="O78" s="146"/>
      <c r="P78" s="63"/>
      <c r="Q78" s="63"/>
      <c r="R78" s="63"/>
      <c r="S78" s="63"/>
      <c r="T78" s="63"/>
      <c r="U78" s="63"/>
      <c r="V78" s="63"/>
      <c r="W78" s="63"/>
      <c r="X78" s="63"/>
      <c r="Y78" s="63"/>
      <c r="Z78" s="63"/>
      <c r="AA78" s="63"/>
    </row>
    <row r="79" spans="1:27" s="69" customFormat="1" ht="24.95" customHeight="1" x14ac:dyDescent="0.25">
      <c r="A79" s="62"/>
      <c r="B79" s="62"/>
      <c r="C79" s="63"/>
      <c r="D79" s="63"/>
      <c r="E79" s="63"/>
      <c r="F79" s="63"/>
      <c r="G79" s="64"/>
      <c r="H79" s="114"/>
      <c r="I79" s="114"/>
      <c r="J79" s="114"/>
      <c r="K79" s="114"/>
      <c r="L79" s="114"/>
      <c r="M79" s="114"/>
      <c r="N79" s="116"/>
      <c r="O79" s="146"/>
      <c r="P79" s="63"/>
      <c r="Q79" s="63"/>
      <c r="R79" s="63"/>
      <c r="S79" s="63"/>
      <c r="T79" s="63"/>
      <c r="U79" s="63"/>
      <c r="V79" s="63"/>
      <c r="W79" s="63"/>
      <c r="X79" s="63"/>
      <c r="Y79" s="63"/>
      <c r="Z79" s="63"/>
      <c r="AA79" s="63"/>
    </row>
    <row r="80" spans="1:27" s="69" customFormat="1" ht="24.95" customHeight="1" x14ac:dyDescent="0.25">
      <c r="A80" s="62"/>
      <c r="B80" s="62"/>
      <c r="C80" s="63"/>
      <c r="D80" s="63"/>
      <c r="E80" s="63"/>
      <c r="F80" s="63"/>
      <c r="G80" s="64"/>
      <c r="H80" s="114"/>
      <c r="I80" s="114"/>
      <c r="J80" s="114"/>
      <c r="K80" s="114"/>
      <c r="L80" s="114"/>
      <c r="M80" s="114"/>
      <c r="N80" s="116"/>
      <c r="O80" s="146"/>
      <c r="P80" s="63"/>
      <c r="Q80" s="63"/>
      <c r="R80" s="63"/>
      <c r="S80" s="63"/>
      <c r="T80" s="63"/>
      <c r="U80" s="63"/>
      <c r="V80" s="63"/>
      <c r="W80" s="63"/>
      <c r="X80" s="63"/>
      <c r="Y80" s="63"/>
      <c r="Z80" s="63"/>
      <c r="AA80" s="63"/>
    </row>
    <row r="81" spans="1:27" s="69" customFormat="1" ht="24.95" customHeight="1" x14ac:dyDescent="0.25">
      <c r="A81" s="71"/>
      <c r="B81" s="63"/>
      <c r="C81" s="63"/>
      <c r="D81" s="63"/>
      <c r="E81" s="63"/>
      <c r="F81" s="63"/>
      <c r="G81" s="64"/>
      <c r="H81" s="114"/>
      <c r="I81" s="114"/>
      <c r="J81" s="114"/>
      <c r="K81" s="114"/>
      <c r="L81" s="114"/>
      <c r="M81" s="114"/>
      <c r="N81" s="116"/>
      <c r="O81" s="146"/>
      <c r="P81" s="63"/>
      <c r="Q81" s="63"/>
      <c r="R81" s="63"/>
      <c r="S81" s="63"/>
      <c r="T81" s="63"/>
      <c r="U81" s="63"/>
      <c r="V81" s="63"/>
      <c r="W81" s="63"/>
      <c r="X81" s="63"/>
      <c r="Y81" s="63"/>
      <c r="Z81" s="63"/>
      <c r="AA81" s="63"/>
    </row>
    <row r="82" spans="1:27" s="69" customFormat="1" ht="24.95" customHeight="1" x14ac:dyDescent="0.25">
      <c r="A82" s="71"/>
      <c r="B82" s="63"/>
      <c r="C82" s="63"/>
      <c r="D82" s="63"/>
      <c r="E82" s="63"/>
      <c r="F82" s="63"/>
      <c r="G82" s="64"/>
      <c r="H82" s="114"/>
      <c r="I82" s="114"/>
      <c r="J82" s="114"/>
      <c r="K82" s="114"/>
      <c r="L82" s="114"/>
      <c r="M82" s="114"/>
      <c r="N82" s="116"/>
      <c r="O82" s="146"/>
      <c r="P82" s="63"/>
      <c r="Q82" s="63"/>
      <c r="R82" s="63"/>
      <c r="S82" s="63"/>
      <c r="T82" s="63"/>
      <c r="U82" s="63"/>
      <c r="V82" s="63"/>
      <c r="W82" s="63"/>
      <c r="X82" s="63"/>
      <c r="Y82" s="63"/>
      <c r="Z82" s="63"/>
      <c r="AA82" s="63"/>
    </row>
    <row r="83" spans="1:27" s="69" customFormat="1" ht="24.95" customHeight="1" x14ac:dyDescent="0.25">
      <c r="A83" s="71"/>
      <c r="B83" s="63"/>
      <c r="C83" s="63"/>
      <c r="D83" s="63"/>
      <c r="E83" s="63"/>
      <c r="F83" s="63"/>
      <c r="G83" s="64"/>
      <c r="H83" s="114"/>
      <c r="I83" s="114"/>
      <c r="J83" s="114"/>
      <c r="K83" s="114"/>
      <c r="L83" s="114"/>
      <c r="M83" s="114"/>
      <c r="N83" s="116"/>
      <c r="O83" s="146"/>
      <c r="P83" s="63"/>
      <c r="Q83" s="63"/>
      <c r="R83" s="63"/>
      <c r="S83" s="63"/>
      <c r="T83" s="63"/>
      <c r="U83" s="63"/>
      <c r="V83" s="63"/>
      <c r="W83" s="63"/>
      <c r="X83" s="63"/>
      <c r="Y83" s="63"/>
      <c r="Z83" s="63"/>
      <c r="AA83" s="63"/>
    </row>
    <row r="84" spans="1:27" s="69" customFormat="1" ht="24.95" customHeight="1" x14ac:dyDescent="0.25">
      <c r="A84" s="71"/>
      <c r="B84" s="63"/>
      <c r="C84" s="63"/>
      <c r="D84" s="63"/>
      <c r="E84" s="63"/>
      <c r="F84" s="63"/>
      <c r="G84" s="64"/>
      <c r="H84" s="114"/>
      <c r="I84" s="114"/>
      <c r="J84" s="114"/>
      <c r="K84" s="114"/>
      <c r="L84" s="114"/>
      <c r="M84" s="114"/>
      <c r="N84" s="116"/>
      <c r="O84" s="146"/>
      <c r="P84" s="63"/>
      <c r="Q84" s="63"/>
      <c r="R84" s="63"/>
      <c r="S84" s="63"/>
      <c r="T84" s="63"/>
      <c r="U84" s="63"/>
      <c r="V84" s="63"/>
      <c r="W84" s="63"/>
      <c r="X84" s="63"/>
      <c r="Y84" s="63"/>
      <c r="Z84" s="63"/>
      <c r="AA84" s="63"/>
    </row>
    <row r="85" spans="1:27" s="69" customFormat="1" ht="24.95" customHeight="1" x14ac:dyDescent="0.25">
      <c r="A85" s="71"/>
      <c r="B85" s="63"/>
      <c r="C85" s="63"/>
      <c r="D85" s="63"/>
      <c r="E85" s="63"/>
      <c r="F85" s="63"/>
      <c r="G85" s="64"/>
      <c r="H85" s="114"/>
      <c r="I85" s="114"/>
      <c r="J85" s="114"/>
      <c r="K85" s="114"/>
      <c r="L85" s="114"/>
      <c r="M85" s="114"/>
      <c r="N85" s="116"/>
      <c r="O85" s="146"/>
      <c r="P85" s="63"/>
      <c r="Q85" s="63"/>
      <c r="R85" s="63"/>
      <c r="S85" s="63"/>
      <c r="T85" s="63"/>
      <c r="U85" s="63"/>
      <c r="V85" s="63"/>
      <c r="W85" s="63"/>
      <c r="X85" s="63"/>
      <c r="Y85" s="63"/>
      <c r="Z85" s="63"/>
      <c r="AA85" s="63"/>
    </row>
    <row r="86" spans="1:27" s="69" customFormat="1" ht="24.95" customHeight="1" x14ac:dyDescent="0.25">
      <c r="A86" s="71"/>
      <c r="B86" s="63"/>
      <c r="C86" s="63"/>
      <c r="D86" s="63"/>
      <c r="E86" s="63"/>
      <c r="F86" s="63"/>
      <c r="G86" s="64"/>
      <c r="H86" s="114"/>
      <c r="I86" s="114"/>
      <c r="J86" s="114"/>
      <c r="K86" s="114"/>
      <c r="L86" s="114"/>
      <c r="M86" s="114"/>
      <c r="N86" s="116"/>
      <c r="O86" s="146"/>
      <c r="P86" s="63"/>
      <c r="Q86" s="63"/>
      <c r="R86" s="63"/>
      <c r="S86" s="63"/>
      <c r="T86" s="63"/>
      <c r="U86" s="63"/>
      <c r="V86" s="63"/>
      <c r="W86" s="63"/>
      <c r="X86" s="63"/>
      <c r="Y86" s="63"/>
      <c r="Z86" s="63"/>
      <c r="AA86" s="63"/>
    </row>
    <row r="87" spans="1:27" s="69" customFormat="1" ht="24.95" customHeight="1" x14ac:dyDescent="0.25">
      <c r="A87" s="71"/>
      <c r="B87" s="63"/>
      <c r="C87" s="63"/>
      <c r="D87" s="63"/>
      <c r="E87" s="63"/>
      <c r="F87" s="63"/>
      <c r="G87" s="64"/>
      <c r="H87" s="114"/>
      <c r="I87" s="114"/>
      <c r="J87" s="114"/>
      <c r="K87" s="114"/>
      <c r="L87" s="114"/>
      <c r="M87" s="114"/>
      <c r="N87" s="116"/>
      <c r="O87" s="146"/>
      <c r="P87" s="63"/>
      <c r="Q87" s="63"/>
      <c r="R87" s="63"/>
      <c r="S87" s="63"/>
      <c r="T87" s="63"/>
      <c r="U87" s="63"/>
      <c r="V87" s="63"/>
      <c r="W87" s="63"/>
      <c r="X87" s="63"/>
      <c r="Y87" s="63"/>
      <c r="Z87" s="63"/>
      <c r="AA87" s="63"/>
    </row>
    <row r="88" spans="1:27" s="69" customFormat="1" ht="24.95" customHeight="1" x14ac:dyDescent="0.25">
      <c r="A88" s="71"/>
      <c r="B88" s="63"/>
      <c r="C88" s="63"/>
      <c r="D88" s="63"/>
      <c r="E88" s="63"/>
      <c r="F88" s="63"/>
      <c r="G88" s="64"/>
      <c r="H88" s="114"/>
      <c r="I88" s="114"/>
      <c r="J88" s="114"/>
      <c r="K88" s="114"/>
      <c r="L88" s="114"/>
      <c r="M88" s="114"/>
      <c r="N88" s="116"/>
      <c r="O88" s="146"/>
      <c r="P88" s="63"/>
      <c r="Q88" s="63"/>
      <c r="R88" s="63"/>
      <c r="S88" s="63"/>
      <c r="T88" s="63"/>
      <c r="U88" s="63"/>
      <c r="V88" s="63"/>
      <c r="W88" s="63"/>
      <c r="X88" s="63"/>
      <c r="Y88" s="63"/>
      <c r="Z88" s="63"/>
      <c r="AA88" s="63"/>
    </row>
    <row r="89" spans="1:27" s="69" customFormat="1" ht="24.95" customHeight="1" x14ac:dyDescent="0.25">
      <c r="A89" s="71"/>
      <c r="B89" s="63"/>
      <c r="C89" s="63"/>
      <c r="D89" s="63"/>
      <c r="E89" s="63"/>
      <c r="F89" s="63"/>
      <c r="G89" s="64"/>
      <c r="H89" s="114"/>
      <c r="I89" s="114"/>
      <c r="J89" s="114"/>
      <c r="K89" s="114"/>
      <c r="L89" s="114"/>
      <c r="M89" s="114"/>
      <c r="N89" s="116"/>
      <c r="O89" s="146"/>
      <c r="P89" s="63"/>
      <c r="Q89" s="63"/>
      <c r="R89" s="63"/>
      <c r="S89" s="63"/>
      <c r="T89" s="63"/>
      <c r="U89" s="63"/>
      <c r="V89" s="63"/>
      <c r="W89" s="63"/>
      <c r="X89" s="63"/>
      <c r="Y89" s="63"/>
      <c r="Z89" s="63"/>
      <c r="AA89" s="63"/>
    </row>
    <row r="90" spans="1:27" s="69" customFormat="1" ht="24.95" customHeight="1" x14ac:dyDescent="0.25">
      <c r="A90" s="71"/>
      <c r="B90" s="63"/>
      <c r="C90" s="63"/>
      <c r="D90" s="63"/>
      <c r="E90" s="63"/>
      <c r="F90" s="63"/>
      <c r="G90" s="64"/>
      <c r="H90" s="114"/>
      <c r="I90" s="114"/>
      <c r="J90" s="114"/>
      <c r="K90" s="114"/>
      <c r="L90" s="114"/>
      <c r="M90" s="114"/>
      <c r="N90" s="116"/>
      <c r="O90" s="146"/>
      <c r="P90" s="63"/>
      <c r="Q90" s="63"/>
      <c r="R90" s="63"/>
      <c r="S90" s="63"/>
      <c r="T90" s="63"/>
      <c r="U90" s="63"/>
      <c r="V90" s="63"/>
      <c r="W90" s="63"/>
      <c r="X90" s="63"/>
      <c r="Y90" s="63"/>
      <c r="Z90" s="63"/>
      <c r="AA90" s="63"/>
    </row>
    <row r="91" spans="1:27" s="69" customFormat="1" ht="24.95" customHeight="1" x14ac:dyDescent="0.25">
      <c r="A91" s="71"/>
      <c r="B91" s="63"/>
      <c r="C91" s="63"/>
      <c r="D91" s="63"/>
      <c r="E91" s="63"/>
      <c r="F91" s="63"/>
      <c r="G91" s="64"/>
      <c r="H91" s="114"/>
      <c r="I91" s="114"/>
      <c r="J91" s="114"/>
      <c r="K91" s="114"/>
      <c r="L91" s="114"/>
      <c r="M91" s="114"/>
      <c r="N91" s="116"/>
      <c r="O91" s="146"/>
      <c r="P91" s="63"/>
      <c r="Q91" s="63"/>
      <c r="R91" s="63"/>
      <c r="S91" s="63"/>
      <c r="T91" s="63"/>
      <c r="U91" s="63"/>
      <c r="V91" s="63"/>
      <c r="W91" s="63"/>
      <c r="X91" s="63"/>
      <c r="Y91" s="63"/>
      <c r="Z91" s="63"/>
      <c r="AA91" s="63"/>
    </row>
    <row r="92" spans="1:27" s="69" customFormat="1" ht="24.95" customHeight="1" x14ac:dyDescent="0.25">
      <c r="A92" s="71"/>
      <c r="B92" s="63"/>
      <c r="C92" s="63"/>
      <c r="D92" s="63"/>
      <c r="E92" s="63"/>
      <c r="F92" s="63"/>
      <c r="G92" s="64"/>
      <c r="H92" s="114"/>
      <c r="I92" s="114"/>
      <c r="J92" s="114"/>
      <c r="K92" s="114"/>
      <c r="L92" s="114"/>
      <c r="M92" s="114"/>
      <c r="N92" s="116"/>
      <c r="O92" s="146"/>
      <c r="P92" s="63"/>
      <c r="Q92" s="63"/>
      <c r="R92" s="63"/>
      <c r="S92" s="63"/>
      <c r="T92" s="63"/>
      <c r="U92" s="63"/>
      <c r="V92" s="63"/>
      <c r="W92" s="63"/>
      <c r="X92" s="63"/>
      <c r="Y92" s="63"/>
      <c r="Z92" s="63"/>
      <c r="AA92" s="63"/>
    </row>
    <row r="93" spans="1:27" s="69" customFormat="1" ht="24.95" customHeight="1" x14ac:dyDescent="0.25">
      <c r="A93" s="71"/>
      <c r="B93" s="63"/>
      <c r="C93" s="63"/>
      <c r="D93" s="63"/>
      <c r="E93" s="63"/>
      <c r="F93" s="63"/>
      <c r="G93" s="64"/>
      <c r="H93" s="114"/>
      <c r="I93" s="114"/>
      <c r="J93" s="114"/>
      <c r="K93" s="114"/>
      <c r="L93" s="114"/>
      <c r="M93" s="114"/>
      <c r="N93" s="116"/>
      <c r="O93" s="146"/>
      <c r="P93" s="63"/>
      <c r="Q93" s="63"/>
      <c r="R93" s="63"/>
      <c r="S93" s="63"/>
      <c r="T93" s="63"/>
      <c r="U93" s="63"/>
      <c r="V93" s="63"/>
      <c r="W93" s="63"/>
      <c r="X93" s="63"/>
      <c r="Y93" s="63"/>
      <c r="Z93" s="63"/>
      <c r="AA93" s="63"/>
    </row>
    <row r="94" spans="1:27" s="69" customFormat="1" ht="24.95" customHeight="1" x14ac:dyDescent="0.25">
      <c r="A94" s="71"/>
      <c r="B94" s="63"/>
      <c r="C94" s="63"/>
      <c r="D94" s="63"/>
      <c r="E94" s="63"/>
      <c r="F94" s="63"/>
      <c r="G94" s="64"/>
      <c r="H94" s="114"/>
      <c r="I94" s="114"/>
      <c r="J94" s="114"/>
      <c r="K94" s="114"/>
      <c r="L94" s="114"/>
      <c r="M94" s="114"/>
      <c r="N94" s="116"/>
      <c r="O94" s="146"/>
      <c r="P94" s="63"/>
      <c r="Q94" s="63"/>
      <c r="R94" s="63"/>
      <c r="S94" s="63"/>
      <c r="T94" s="63"/>
      <c r="U94" s="63"/>
      <c r="V94" s="63"/>
      <c r="W94" s="63"/>
      <c r="X94" s="63"/>
      <c r="Y94" s="63"/>
      <c r="Z94" s="63"/>
      <c r="AA94" s="63"/>
    </row>
    <row r="95" spans="1:27" s="69" customFormat="1" ht="24.95" customHeight="1" x14ac:dyDescent="0.25">
      <c r="A95" s="71"/>
      <c r="B95" s="63"/>
      <c r="C95" s="63"/>
      <c r="D95" s="63"/>
      <c r="E95" s="63"/>
      <c r="F95" s="63"/>
      <c r="G95" s="64"/>
      <c r="H95" s="114"/>
      <c r="I95" s="114"/>
      <c r="J95" s="114"/>
      <c r="K95" s="114"/>
      <c r="L95" s="114"/>
      <c r="M95" s="114"/>
      <c r="N95" s="116"/>
      <c r="O95" s="146"/>
      <c r="P95" s="63"/>
      <c r="Q95" s="63"/>
      <c r="R95" s="63"/>
      <c r="S95" s="63"/>
      <c r="T95" s="63"/>
      <c r="U95" s="63"/>
      <c r="V95" s="63"/>
      <c r="W95" s="63"/>
      <c r="X95" s="63"/>
      <c r="Y95" s="63"/>
      <c r="Z95" s="63"/>
      <c r="AA95" s="63"/>
    </row>
    <row r="96" spans="1:27" s="69" customFormat="1" ht="20.100000000000001" customHeight="1" x14ac:dyDescent="0.25">
      <c r="A96" s="63"/>
      <c r="B96" s="63"/>
      <c r="C96" s="63"/>
      <c r="D96" s="63"/>
      <c r="E96" s="63"/>
      <c r="F96" s="63"/>
      <c r="G96" s="64"/>
      <c r="H96" s="114"/>
      <c r="I96" s="114"/>
      <c r="J96" s="114"/>
      <c r="K96" s="114"/>
      <c r="L96" s="114"/>
      <c r="M96" s="114"/>
      <c r="N96" s="116"/>
      <c r="O96" s="146"/>
      <c r="P96" s="63"/>
      <c r="Q96" s="63"/>
      <c r="R96" s="63"/>
      <c r="S96" s="63"/>
      <c r="T96" s="63"/>
      <c r="U96" s="63"/>
      <c r="V96" s="63"/>
      <c r="W96" s="63"/>
      <c r="X96" s="63"/>
      <c r="Y96" s="63"/>
      <c r="Z96" s="63"/>
      <c r="AA96" s="63"/>
    </row>
    <row r="97" spans="1:27" s="69" customFormat="1" ht="20.100000000000001" customHeight="1" x14ac:dyDescent="0.25">
      <c r="A97" s="65"/>
      <c r="B97" s="65"/>
      <c r="C97" s="65"/>
      <c r="D97" s="65"/>
      <c r="E97" s="65"/>
      <c r="F97" s="65"/>
      <c r="G97" s="72"/>
      <c r="H97" s="114"/>
      <c r="I97" s="114"/>
      <c r="J97" s="114"/>
      <c r="K97" s="114"/>
      <c r="L97" s="114"/>
      <c r="M97" s="114"/>
      <c r="N97" s="116"/>
      <c r="O97" s="146"/>
      <c r="P97" s="63"/>
      <c r="Q97" s="63"/>
      <c r="R97" s="63"/>
      <c r="S97" s="63"/>
      <c r="T97" s="63"/>
      <c r="U97" s="63"/>
      <c r="V97" s="63"/>
      <c r="W97" s="63"/>
      <c r="X97" s="63"/>
      <c r="Y97" s="63"/>
      <c r="Z97" s="63"/>
      <c r="AA97" s="63"/>
    </row>
    <row r="98" spans="1:27" s="69" customFormat="1" ht="20.100000000000001" customHeight="1" x14ac:dyDescent="0.25">
      <c r="A98" s="65"/>
      <c r="B98" s="65"/>
      <c r="C98" s="65"/>
      <c r="D98" s="65"/>
      <c r="E98" s="65"/>
      <c r="F98" s="65"/>
      <c r="G98" s="72"/>
      <c r="H98" s="114"/>
      <c r="I98" s="114"/>
      <c r="J98" s="114"/>
      <c r="K98" s="114"/>
      <c r="L98" s="114"/>
      <c r="M98" s="114"/>
      <c r="N98" s="116"/>
      <c r="O98" s="146"/>
      <c r="P98" s="63"/>
      <c r="Q98" s="63"/>
      <c r="R98" s="63"/>
      <c r="S98" s="63"/>
      <c r="T98" s="63"/>
      <c r="U98" s="63"/>
      <c r="V98" s="63"/>
      <c r="W98" s="63"/>
      <c r="X98" s="63"/>
      <c r="Y98" s="63"/>
      <c r="Z98" s="63"/>
      <c r="AA98" s="63"/>
    </row>
    <row r="99" spans="1:27" s="69" customFormat="1" ht="20.100000000000001" customHeight="1" x14ac:dyDescent="0.25">
      <c r="A99" s="65"/>
      <c r="B99" s="65"/>
      <c r="C99" s="65"/>
      <c r="D99" s="65"/>
      <c r="E99" s="65"/>
      <c r="F99" s="65"/>
      <c r="G99" s="72"/>
      <c r="H99" s="114"/>
      <c r="I99" s="114"/>
      <c r="J99" s="114"/>
      <c r="K99" s="114"/>
      <c r="L99" s="114"/>
      <c r="M99" s="114"/>
      <c r="N99" s="116"/>
      <c r="O99" s="146"/>
      <c r="P99" s="63"/>
      <c r="Q99" s="63"/>
      <c r="R99" s="63"/>
      <c r="S99" s="63"/>
      <c r="T99" s="63"/>
      <c r="U99" s="63"/>
      <c r="V99" s="63"/>
      <c r="W99" s="63"/>
      <c r="X99" s="63"/>
      <c r="Y99" s="63"/>
      <c r="Z99" s="63"/>
      <c r="AA99" s="63"/>
    </row>
    <row r="100" spans="1:27" s="69" customFormat="1" ht="20.100000000000001" customHeight="1" x14ac:dyDescent="0.25">
      <c r="A100" s="65"/>
      <c r="B100" s="65"/>
      <c r="C100" s="65"/>
      <c r="D100" s="65"/>
      <c r="E100" s="65"/>
      <c r="F100" s="65"/>
      <c r="G100" s="72"/>
      <c r="H100" s="114"/>
      <c r="I100" s="114"/>
      <c r="J100" s="114"/>
      <c r="K100" s="114"/>
      <c r="L100" s="114"/>
      <c r="M100" s="114"/>
      <c r="N100" s="116"/>
      <c r="O100" s="146"/>
      <c r="P100" s="63"/>
      <c r="Q100" s="63"/>
      <c r="R100" s="63"/>
      <c r="S100" s="63"/>
      <c r="T100" s="63"/>
      <c r="U100" s="63"/>
      <c r="V100" s="63"/>
      <c r="W100" s="63"/>
      <c r="X100" s="63"/>
      <c r="Y100" s="63"/>
      <c r="Z100" s="63"/>
      <c r="AA100" s="63"/>
    </row>
    <row r="101" spans="1:27" s="69" customFormat="1" ht="20.100000000000001" customHeight="1" x14ac:dyDescent="0.25">
      <c r="A101" s="65"/>
      <c r="B101" s="65"/>
      <c r="C101" s="65"/>
      <c r="D101" s="65"/>
      <c r="E101" s="65"/>
      <c r="F101" s="65"/>
      <c r="G101" s="72"/>
      <c r="H101" s="114"/>
      <c r="I101" s="114"/>
      <c r="J101" s="114"/>
      <c r="K101" s="114"/>
      <c r="L101" s="114"/>
      <c r="M101" s="114"/>
      <c r="N101" s="116"/>
      <c r="O101" s="146"/>
      <c r="P101" s="63"/>
      <c r="Q101" s="63"/>
      <c r="R101" s="63"/>
      <c r="S101" s="63"/>
      <c r="T101" s="63"/>
      <c r="U101" s="63"/>
      <c r="V101" s="63"/>
      <c r="W101" s="63"/>
      <c r="X101" s="63"/>
      <c r="Y101" s="63"/>
      <c r="Z101" s="63"/>
      <c r="AA101" s="63"/>
    </row>
    <row r="102" spans="1:27" s="69" customFormat="1" ht="20.100000000000001" customHeight="1" x14ac:dyDescent="0.25">
      <c r="A102" s="65"/>
      <c r="B102" s="65"/>
      <c r="C102" s="65"/>
      <c r="D102" s="65"/>
      <c r="E102" s="65"/>
      <c r="F102" s="65"/>
      <c r="G102" s="72"/>
      <c r="H102" s="114"/>
      <c r="I102" s="114"/>
      <c r="J102" s="114"/>
      <c r="K102" s="114"/>
      <c r="L102" s="114"/>
      <c r="M102" s="114"/>
      <c r="N102" s="116"/>
      <c r="O102" s="146"/>
      <c r="P102" s="63"/>
      <c r="Q102" s="63"/>
      <c r="R102" s="63"/>
      <c r="S102" s="63"/>
      <c r="T102" s="63"/>
      <c r="U102" s="63"/>
      <c r="V102" s="63"/>
      <c r="W102" s="63"/>
      <c r="X102" s="63"/>
      <c r="Y102" s="63"/>
      <c r="Z102" s="63"/>
      <c r="AA102" s="63"/>
    </row>
    <row r="103" spans="1:27" s="69" customFormat="1" ht="20.100000000000001" customHeight="1" x14ac:dyDescent="0.25">
      <c r="A103" s="65"/>
      <c r="B103" s="65"/>
      <c r="C103" s="65"/>
      <c r="D103" s="65"/>
      <c r="E103" s="65"/>
      <c r="F103" s="65"/>
      <c r="G103" s="72"/>
      <c r="H103" s="114"/>
      <c r="I103" s="114"/>
      <c r="J103" s="114"/>
      <c r="K103" s="114"/>
      <c r="L103" s="114"/>
      <c r="M103" s="114"/>
      <c r="N103" s="116"/>
      <c r="O103" s="146"/>
      <c r="P103" s="63"/>
      <c r="Q103" s="63"/>
      <c r="R103" s="63"/>
      <c r="S103" s="63"/>
      <c r="T103" s="63"/>
      <c r="U103" s="63"/>
      <c r="V103" s="63"/>
      <c r="W103" s="63"/>
      <c r="X103" s="63"/>
      <c r="Y103" s="63"/>
      <c r="Z103" s="63"/>
      <c r="AA103" s="63"/>
    </row>
    <row r="104" spans="1:27" s="69" customFormat="1" ht="20.100000000000001" customHeight="1" x14ac:dyDescent="0.25">
      <c r="A104" s="65"/>
      <c r="B104" s="65"/>
      <c r="C104" s="65"/>
      <c r="D104" s="65"/>
      <c r="E104" s="65"/>
      <c r="F104" s="65"/>
      <c r="G104" s="72"/>
      <c r="H104" s="114"/>
      <c r="I104" s="114"/>
      <c r="J104" s="114"/>
      <c r="K104" s="114"/>
      <c r="L104" s="114"/>
      <c r="M104" s="114"/>
      <c r="N104" s="116"/>
      <c r="O104" s="146"/>
      <c r="P104" s="63"/>
      <c r="Q104" s="63"/>
      <c r="R104" s="63"/>
      <c r="S104" s="63"/>
      <c r="T104" s="63"/>
      <c r="U104" s="63"/>
      <c r="V104" s="63"/>
      <c r="W104" s="63"/>
      <c r="X104" s="63"/>
      <c r="Y104" s="63"/>
      <c r="Z104" s="63"/>
      <c r="AA104" s="63"/>
    </row>
    <row r="105" spans="1:27" s="69" customFormat="1" ht="20.100000000000001" customHeight="1" x14ac:dyDescent="0.25">
      <c r="A105" s="65"/>
      <c r="B105" s="65"/>
      <c r="C105" s="65"/>
      <c r="D105" s="65"/>
      <c r="E105" s="65"/>
      <c r="F105" s="65"/>
      <c r="G105" s="72"/>
      <c r="H105" s="114"/>
      <c r="I105" s="114"/>
      <c r="J105" s="114"/>
      <c r="K105" s="114"/>
      <c r="L105" s="114"/>
      <c r="M105" s="114"/>
      <c r="N105" s="116"/>
      <c r="O105" s="146"/>
      <c r="P105" s="63"/>
      <c r="Q105" s="63"/>
      <c r="R105" s="63"/>
      <c r="S105" s="63"/>
      <c r="T105" s="63"/>
      <c r="U105" s="63"/>
      <c r="V105" s="63"/>
      <c r="W105" s="63"/>
      <c r="X105" s="63"/>
      <c r="Y105" s="63"/>
      <c r="Z105" s="63"/>
      <c r="AA105" s="63"/>
    </row>
    <row r="106" spans="1:27" s="69" customFormat="1" ht="20.100000000000001" customHeight="1" x14ac:dyDescent="0.25">
      <c r="A106" s="65"/>
      <c r="B106" s="65"/>
      <c r="C106" s="65"/>
      <c r="D106" s="65"/>
      <c r="E106" s="65"/>
      <c r="F106" s="65"/>
      <c r="G106" s="72"/>
      <c r="H106" s="114"/>
      <c r="I106" s="114"/>
      <c r="J106" s="114"/>
      <c r="K106" s="114"/>
      <c r="L106" s="114"/>
      <c r="M106" s="114"/>
      <c r="N106" s="116"/>
      <c r="O106" s="146"/>
      <c r="P106" s="63"/>
      <c r="Q106" s="63"/>
      <c r="R106" s="63"/>
      <c r="S106" s="63"/>
      <c r="T106" s="63"/>
      <c r="U106" s="63"/>
      <c r="V106" s="63"/>
      <c r="W106" s="63"/>
      <c r="X106" s="63"/>
      <c r="Y106" s="63"/>
      <c r="Z106" s="63"/>
      <c r="AA106" s="63"/>
    </row>
    <row r="107" spans="1:27" s="69" customFormat="1" ht="20.100000000000001" customHeight="1" x14ac:dyDescent="0.25">
      <c r="A107" s="65"/>
      <c r="B107" s="65"/>
      <c r="C107" s="65"/>
      <c r="D107" s="65"/>
      <c r="E107" s="65"/>
      <c r="F107" s="65"/>
      <c r="G107" s="72"/>
      <c r="H107" s="114"/>
      <c r="I107" s="114"/>
      <c r="J107" s="114"/>
      <c r="K107" s="114"/>
      <c r="L107" s="114"/>
      <c r="M107" s="114"/>
      <c r="N107" s="116"/>
      <c r="O107" s="146"/>
      <c r="P107" s="63"/>
      <c r="Q107" s="63"/>
      <c r="R107" s="63"/>
      <c r="S107" s="63"/>
      <c r="T107" s="63"/>
      <c r="U107" s="63"/>
      <c r="V107" s="63"/>
      <c r="W107" s="63"/>
      <c r="X107" s="63"/>
      <c r="Y107" s="63"/>
      <c r="Z107" s="63"/>
      <c r="AA107" s="63"/>
    </row>
    <row r="108" spans="1:27" s="69" customFormat="1" ht="20.100000000000001" customHeight="1" x14ac:dyDescent="0.25">
      <c r="A108" s="65"/>
      <c r="B108" s="65"/>
      <c r="C108" s="65"/>
      <c r="D108" s="65"/>
      <c r="E108" s="65"/>
      <c r="F108" s="65"/>
      <c r="G108" s="72"/>
      <c r="H108" s="114"/>
      <c r="I108" s="114"/>
      <c r="J108" s="114"/>
      <c r="K108" s="114"/>
      <c r="L108" s="114"/>
      <c r="M108" s="114"/>
      <c r="N108" s="116"/>
      <c r="O108" s="146"/>
      <c r="P108" s="63"/>
      <c r="Q108" s="63"/>
      <c r="R108" s="63"/>
      <c r="S108" s="63"/>
      <c r="T108" s="63"/>
      <c r="U108" s="63"/>
      <c r="V108" s="63"/>
      <c r="W108" s="63"/>
      <c r="X108" s="63"/>
      <c r="Y108" s="63"/>
      <c r="Z108" s="63"/>
      <c r="AA108" s="63"/>
    </row>
    <row r="109" spans="1:27" s="63" customFormat="1" ht="20.100000000000001" customHeight="1" x14ac:dyDescent="0.25">
      <c r="A109" s="65"/>
      <c r="B109" s="65"/>
      <c r="C109" s="65"/>
      <c r="D109" s="65"/>
      <c r="E109" s="65"/>
      <c r="F109" s="65"/>
      <c r="G109" s="72"/>
      <c r="H109" s="114"/>
      <c r="I109" s="114"/>
      <c r="J109" s="114"/>
      <c r="K109" s="114"/>
      <c r="L109" s="114"/>
      <c r="M109" s="114"/>
      <c r="N109" s="116"/>
      <c r="O109" s="146"/>
    </row>
    <row r="110" spans="1:27" s="63" customFormat="1" ht="20.100000000000001" customHeight="1" x14ac:dyDescent="0.25">
      <c r="A110" s="65"/>
      <c r="B110" s="65"/>
      <c r="C110" s="65"/>
      <c r="D110" s="65"/>
      <c r="E110" s="65"/>
      <c r="F110" s="65"/>
      <c r="G110" s="72"/>
      <c r="H110" s="114"/>
      <c r="I110" s="114"/>
      <c r="J110" s="114"/>
      <c r="K110" s="114"/>
      <c r="L110" s="114"/>
      <c r="M110" s="114"/>
      <c r="N110" s="116"/>
      <c r="O110" s="146"/>
    </row>
    <row r="111" spans="1:27" s="63" customFormat="1" ht="20.100000000000001" customHeight="1" x14ac:dyDescent="0.25">
      <c r="A111" s="65"/>
      <c r="B111" s="65"/>
      <c r="C111" s="65"/>
      <c r="D111" s="65"/>
      <c r="E111" s="65"/>
      <c r="F111" s="65"/>
      <c r="G111" s="72"/>
      <c r="H111" s="114"/>
      <c r="I111" s="114"/>
      <c r="J111" s="114"/>
      <c r="K111" s="114"/>
      <c r="L111" s="114"/>
      <c r="M111" s="114"/>
      <c r="N111" s="116"/>
      <c r="O111" s="146"/>
    </row>
    <row r="112" spans="1:27" s="63" customFormat="1" ht="20.100000000000001" customHeight="1" x14ac:dyDescent="0.25">
      <c r="A112" s="65"/>
      <c r="B112" s="65"/>
      <c r="C112" s="65"/>
      <c r="D112" s="65"/>
      <c r="E112" s="65"/>
      <c r="F112" s="65"/>
      <c r="G112" s="72"/>
      <c r="H112" s="114"/>
      <c r="I112" s="114"/>
      <c r="J112" s="114"/>
      <c r="K112" s="114"/>
      <c r="L112" s="114"/>
      <c r="M112" s="114"/>
      <c r="N112" s="116"/>
      <c r="O112" s="146"/>
    </row>
    <row r="113" spans="1:15" s="63" customFormat="1" ht="20.100000000000001" customHeight="1" x14ac:dyDescent="0.25">
      <c r="A113" s="65"/>
      <c r="B113" s="65"/>
      <c r="C113" s="65"/>
      <c r="D113" s="65"/>
      <c r="E113" s="65"/>
      <c r="F113" s="65"/>
      <c r="G113" s="72"/>
      <c r="H113" s="114"/>
      <c r="I113" s="114"/>
      <c r="J113" s="114"/>
      <c r="K113" s="114"/>
      <c r="L113" s="114"/>
      <c r="M113" s="114"/>
      <c r="N113" s="116"/>
      <c r="O113" s="146"/>
    </row>
    <row r="114" spans="1:15" s="63" customFormat="1" ht="20.100000000000001" customHeight="1" x14ac:dyDescent="0.25">
      <c r="A114" s="65"/>
      <c r="B114" s="65"/>
      <c r="C114" s="65"/>
      <c r="D114" s="65"/>
      <c r="E114" s="65"/>
      <c r="F114" s="65"/>
      <c r="G114" s="72"/>
      <c r="H114" s="114"/>
      <c r="I114" s="114"/>
      <c r="J114" s="114"/>
      <c r="K114" s="114"/>
      <c r="L114" s="114"/>
      <c r="M114" s="114"/>
      <c r="N114" s="116"/>
      <c r="O114" s="146"/>
    </row>
    <row r="115" spans="1:15" s="63" customFormat="1" ht="20.100000000000001" customHeight="1" x14ac:dyDescent="0.25">
      <c r="A115" s="65"/>
      <c r="B115" s="65"/>
      <c r="C115" s="65"/>
      <c r="D115" s="65"/>
      <c r="E115" s="65"/>
      <c r="F115" s="65"/>
      <c r="G115" s="72"/>
      <c r="H115" s="114"/>
      <c r="I115" s="114"/>
      <c r="J115" s="114"/>
      <c r="K115" s="114"/>
      <c r="L115" s="114"/>
      <c r="M115" s="114"/>
      <c r="N115" s="116"/>
      <c r="O115" s="146"/>
    </row>
    <row r="116" spans="1:15" s="63" customFormat="1" ht="20.100000000000001" customHeight="1" x14ac:dyDescent="0.25">
      <c r="A116" s="65"/>
      <c r="B116" s="65"/>
      <c r="C116" s="65"/>
      <c r="D116" s="65"/>
      <c r="E116" s="65"/>
      <c r="F116" s="65"/>
      <c r="G116" s="72"/>
      <c r="H116" s="114"/>
      <c r="I116" s="114"/>
      <c r="J116" s="114"/>
      <c r="K116" s="114"/>
      <c r="L116" s="114"/>
      <c r="M116" s="114"/>
      <c r="N116" s="116"/>
      <c r="O116" s="146"/>
    </row>
    <row r="117" spans="1:15" s="63" customFormat="1" ht="20.100000000000001" customHeight="1" x14ac:dyDescent="0.25">
      <c r="A117" s="65"/>
      <c r="B117" s="65"/>
      <c r="C117" s="65"/>
      <c r="D117" s="65"/>
      <c r="E117" s="65"/>
      <c r="F117" s="65"/>
      <c r="G117" s="72"/>
      <c r="H117" s="114"/>
      <c r="I117" s="114"/>
      <c r="J117" s="114"/>
      <c r="K117" s="114"/>
      <c r="L117" s="114"/>
      <c r="M117" s="114"/>
      <c r="N117" s="116"/>
      <c r="O117" s="146"/>
    </row>
    <row r="118" spans="1:15" s="63" customFormat="1" ht="20.100000000000001" customHeight="1" x14ac:dyDescent="0.25">
      <c r="A118" s="65"/>
      <c r="B118" s="65"/>
      <c r="C118" s="65"/>
      <c r="D118" s="65"/>
      <c r="E118" s="65"/>
      <c r="F118" s="65"/>
      <c r="G118" s="72"/>
      <c r="H118" s="114"/>
      <c r="I118" s="114"/>
      <c r="J118" s="114"/>
      <c r="K118" s="114"/>
      <c r="L118" s="114"/>
      <c r="M118" s="114"/>
      <c r="N118" s="116"/>
      <c r="O118" s="146"/>
    </row>
    <row r="119" spans="1:15" s="63" customFormat="1" ht="20.100000000000001" customHeight="1" x14ac:dyDescent="0.25">
      <c r="A119" s="65"/>
      <c r="B119" s="65"/>
      <c r="C119" s="65"/>
      <c r="D119" s="65"/>
      <c r="E119" s="65"/>
      <c r="F119" s="65"/>
      <c r="G119" s="72"/>
      <c r="H119" s="114"/>
      <c r="I119" s="114"/>
      <c r="J119" s="114"/>
      <c r="K119" s="114"/>
      <c r="L119" s="114"/>
      <c r="M119" s="114"/>
      <c r="N119" s="116"/>
      <c r="O119" s="146"/>
    </row>
    <row r="120" spans="1:15" s="63" customFormat="1" ht="20.100000000000001" customHeight="1" x14ac:dyDescent="0.25">
      <c r="A120" s="65"/>
      <c r="B120" s="65"/>
      <c r="C120" s="65"/>
      <c r="D120" s="65"/>
      <c r="E120" s="65"/>
      <c r="F120" s="65"/>
      <c r="G120" s="72"/>
      <c r="H120" s="114"/>
      <c r="I120" s="114"/>
      <c r="J120" s="114"/>
      <c r="K120" s="114"/>
      <c r="L120" s="114"/>
      <c r="M120" s="114"/>
      <c r="N120" s="116"/>
      <c r="O120" s="146"/>
    </row>
    <row r="121" spans="1:15" s="63" customFormat="1" ht="20.100000000000001" customHeight="1" x14ac:dyDescent="0.25">
      <c r="A121" s="65"/>
      <c r="B121" s="65"/>
      <c r="C121" s="65"/>
      <c r="D121" s="65"/>
      <c r="E121" s="65"/>
      <c r="F121" s="65"/>
      <c r="G121" s="72"/>
      <c r="H121" s="114"/>
      <c r="I121" s="114"/>
      <c r="J121" s="114"/>
      <c r="K121" s="114"/>
      <c r="L121" s="114"/>
      <c r="M121" s="114"/>
      <c r="N121" s="116"/>
      <c r="O121" s="146"/>
    </row>
    <row r="122" spans="1:15" s="63" customFormat="1" ht="20.100000000000001" customHeight="1" x14ac:dyDescent="0.25">
      <c r="A122" s="65"/>
      <c r="B122" s="65"/>
      <c r="C122" s="65"/>
      <c r="D122" s="65"/>
      <c r="E122" s="65"/>
      <c r="F122" s="65"/>
      <c r="G122" s="72"/>
      <c r="H122" s="114"/>
      <c r="I122" s="114"/>
      <c r="J122" s="114"/>
      <c r="K122" s="114"/>
      <c r="L122" s="114"/>
      <c r="M122" s="114"/>
      <c r="N122" s="116"/>
      <c r="O122" s="146"/>
    </row>
    <row r="123" spans="1:15" s="63" customFormat="1" ht="20.100000000000001" customHeight="1" x14ac:dyDescent="0.25">
      <c r="A123" s="65"/>
      <c r="B123" s="65"/>
      <c r="C123" s="65"/>
      <c r="D123" s="65"/>
      <c r="E123" s="65"/>
      <c r="F123" s="65"/>
      <c r="G123" s="72"/>
      <c r="H123" s="114"/>
      <c r="I123" s="114"/>
      <c r="J123" s="114"/>
      <c r="K123" s="114"/>
      <c r="L123" s="114"/>
      <c r="M123" s="114"/>
      <c r="N123" s="116"/>
      <c r="O123" s="146"/>
    </row>
    <row r="124" spans="1:15" s="63" customFormat="1" ht="20.100000000000001" customHeight="1" x14ac:dyDescent="0.25">
      <c r="A124" s="65"/>
      <c r="B124" s="65"/>
      <c r="C124" s="65"/>
      <c r="D124" s="65"/>
      <c r="E124" s="65"/>
      <c r="F124" s="65"/>
      <c r="G124" s="72"/>
      <c r="H124" s="114"/>
      <c r="I124" s="114"/>
      <c r="J124" s="114"/>
      <c r="K124" s="114"/>
      <c r="L124" s="114"/>
      <c r="M124" s="114"/>
      <c r="N124" s="116"/>
      <c r="O124" s="146"/>
    </row>
    <row r="125" spans="1:15" s="63" customFormat="1" ht="20.100000000000001" customHeight="1" x14ac:dyDescent="0.25">
      <c r="A125" s="65"/>
      <c r="B125" s="65"/>
      <c r="C125" s="65"/>
      <c r="D125" s="65"/>
      <c r="E125" s="65"/>
      <c r="F125" s="65"/>
      <c r="G125" s="72"/>
      <c r="H125" s="114"/>
      <c r="I125" s="114"/>
      <c r="J125" s="114"/>
      <c r="K125" s="114"/>
      <c r="L125" s="114"/>
      <c r="M125" s="114"/>
      <c r="N125" s="116"/>
      <c r="O125" s="146"/>
    </row>
    <row r="126" spans="1:15" s="63" customFormat="1" ht="20.100000000000001" customHeight="1" x14ac:dyDescent="0.25">
      <c r="A126" s="65"/>
      <c r="B126" s="65"/>
      <c r="C126" s="65"/>
      <c r="D126" s="65"/>
      <c r="E126" s="65"/>
      <c r="F126" s="65"/>
      <c r="G126" s="72"/>
      <c r="H126" s="114"/>
      <c r="I126" s="114"/>
      <c r="J126" s="114"/>
      <c r="K126" s="114"/>
      <c r="L126" s="114"/>
      <c r="M126" s="114"/>
      <c r="N126" s="116"/>
      <c r="O126" s="146"/>
    </row>
    <row r="127" spans="1:15" s="63" customFormat="1" ht="20.100000000000001" customHeight="1" x14ac:dyDescent="0.25">
      <c r="A127" s="65"/>
      <c r="B127" s="65"/>
      <c r="C127" s="65"/>
      <c r="D127" s="65"/>
      <c r="E127" s="65"/>
      <c r="F127" s="65"/>
      <c r="G127" s="72"/>
      <c r="H127" s="114"/>
      <c r="I127" s="114"/>
      <c r="J127" s="114"/>
      <c r="K127" s="114"/>
      <c r="L127" s="114"/>
      <c r="M127" s="114"/>
      <c r="N127" s="116"/>
      <c r="O127" s="146"/>
    </row>
    <row r="128" spans="1:15" s="63" customFormat="1" ht="20.100000000000001" customHeight="1" x14ac:dyDescent="0.25">
      <c r="A128" s="65"/>
      <c r="B128" s="65"/>
      <c r="C128" s="65"/>
      <c r="D128" s="65"/>
      <c r="E128" s="65"/>
      <c r="F128" s="65"/>
      <c r="G128" s="72"/>
      <c r="H128" s="114"/>
      <c r="I128" s="114"/>
      <c r="J128" s="114"/>
      <c r="K128" s="114"/>
      <c r="L128" s="114"/>
      <c r="M128" s="114"/>
      <c r="N128" s="116"/>
      <c r="O128" s="146"/>
    </row>
    <row r="129" spans="1:15" s="63" customFormat="1" ht="20.100000000000001" customHeight="1" x14ac:dyDescent="0.25">
      <c r="A129" s="65"/>
      <c r="B129" s="65"/>
      <c r="C129" s="65"/>
      <c r="D129" s="65"/>
      <c r="E129" s="65"/>
      <c r="F129" s="65"/>
      <c r="G129" s="72"/>
      <c r="H129" s="114"/>
      <c r="I129" s="114"/>
      <c r="J129" s="114"/>
      <c r="K129" s="114"/>
      <c r="L129" s="114"/>
      <c r="M129" s="114"/>
      <c r="N129" s="116"/>
      <c r="O129" s="146"/>
    </row>
    <row r="130" spans="1:15" s="63" customFormat="1" ht="20.100000000000001" customHeight="1" x14ac:dyDescent="0.25">
      <c r="A130" s="65"/>
      <c r="B130" s="65"/>
      <c r="C130" s="65"/>
      <c r="D130" s="65"/>
      <c r="E130" s="65"/>
      <c r="F130" s="65"/>
      <c r="G130" s="72"/>
      <c r="H130" s="114"/>
      <c r="I130" s="114"/>
      <c r="J130" s="114"/>
      <c r="K130" s="114"/>
      <c r="L130" s="114"/>
      <c r="M130" s="114"/>
      <c r="N130" s="116"/>
      <c r="O130" s="146"/>
    </row>
    <row r="131" spans="1:15" s="63" customFormat="1" ht="20.100000000000001" customHeight="1" x14ac:dyDescent="0.25">
      <c r="A131" s="65"/>
      <c r="B131" s="65"/>
      <c r="C131" s="65"/>
      <c r="D131" s="65"/>
      <c r="E131" s="65"/>
      <c r="F131" s="65"/>
      <c r="G131" s="72"/>
      <c r="H131" s="114"/>
      <c r="I131" s="114"/>
      <c r="J131" s="114"/>
      <c r="K131" s="114"/>
      <c r="L131" s="114"/>
      <c r="M131" s="114"/>
      <c r="N131" s="116"/>
      <c r="O131" s="146"/>
    </row>
    <row r="132" spans="1:15" s="63" customFormat="1" ht="20.100000000000001" customHeight="1" x14ac:dyDescent="0.25">
      <c r="A132" s="65"/>
      <c r="B132" s="65"/>
      <c r="C132" s="65"/>
      <c r="D132" s="65"/>
      <c r="E132" s="65"/>
      <c r="F132" s="65"/>
      <c r="G132" s="72"/>
      <c r="H132" s="114"/>
      <c r="I132" s="114"/>
      <c r="J132" s="114"/>
      <c r="K132" s="114"/>
      <c r="L132" s="114"/>
      <c r="M132" s="114"/>
      <c r="N132" s="116"/>
      <c r="O132" s="146"/>
    </row>
    <row r="133" spans="1:15" s="63" customFormat="1" ht="20.100000000000001" customHeight="1" x14ac:dyDescent="0.25">
      <c r="A133" s="65"/>
      <c r="B133" s="65"/>
      <c r="C133" s="65" t="s">
        <v>317</v>
      </c>
      <c r="D133" s="65"/>
      <c r="E133" s="65"/>
      <c r="F133" s="65"/>
      <c r="G133" s="72"/>
      <c r="H133" s="114"/>
      <c r="I133" s="114"/>
      <c r="J133" s="114"/>
      <c r="K133" s="114"/>
      <c r="L133" s="114"/>
      <c r="M133" s="114"/>
      <c r="N133" s="116"/>
      <c r="O133" s="146"/>
    </row>
    <row r="134" spans="1:15" s="63" customFormat="1" ht="20.100000000000001" customHeight="1" x14ac:dyDescent="0.25">
      <c r="A134" s="73" t="s">
        <v>2</v>
      </c>
      <c r="B134" s="65"/>
      <c r="C134" s="85">
        <v>1</v>
      </c>
      <c r="D134" s="66" t="s">
        <v>5</v>
      </c>
      <c r="E134" s="66" t="s">
        <v>11</v>
      </c>
      <c r="F134" s="65"/>
      <c r="G134" s="72" t="s">
        <v>0</v>
      </c>
      <c r="H134" s="114"/>
      <c r="I134" s="114"/>
      <c r="J134" s="114"/>
      <c r="K134" s="114"/>
      <c r="L134" s="114"/>
      <c r="M134" s="114"/>
      <c r="N134" s="116"/>
      <c r="O134" s="146"/>
    </row>
    <row r="135" spans="1:15" s="63" customFormat="1" ht="20.100000000000001" customHeight="1" x14ac:dyDescent="0.25">
      <c r="A135" s="74" t="s">
        <v>28</v>
      </c>
      <c r="B135" s="65"/>
      <c r="C135" s="85">
        <v>2</v>
      </c>
      <c r="D135" s="66" t="s">
        <v>29</v>
      </c>
      <c r="E135" s="66" t="s">
        <v>30</v>
      </c>
      <c r="F135" s="65"/>
      <c r="G135" s="72" t="s">
        <v>327</v>
      </c>
      <c r="H135" s="114"/>
      <c r="I135" s="114"/>
      <c r="J135" s="114"/>
      <c r="K135" s="114"/>
      <c r="L135" s="114"/>
      <c r="M135" s="114"/>
      <c r="N135" s="116"/>
      <c r="O135" s="146"/>
    </row>
    <row r="136" spans="1:15" s="63" customFormat="1" ht="20.100000000000001" customHeight="1" x14ac:dyDescent="0.25">
      <c r="A136" s="74" t="s">
        <v>31</v>
      </c>
      <c r="B136" s="65"/>
      <c r="C136" s="85">
        <v>3</v>
      </c>
      <c r="D136" s="66" t="s">
        <v>32</v>
      </c>
      <c r="E136" s="66" t="s">
        <v>50</v>
      </c>
      <c r="F136" s="65"/>
      <c r="G136" s="72" t="s">
        <v>328</v>
      </c>
      <c r="H136" s="114"/>
      <c r="I136" s="114"/>
      <c r="J136" s="114"/>
      <c r="K136" s="114"/>
      <c r="L136" s="114"/>
      <c r="M136" s="114"/>
      <c r="N136" s="116"/>
      <c r="O136" s="146"/>
    </row>
    <row r="137" spans="1:15" s="63" customFormat="1" ht="20.100000000000001" customHeight="1" x14ac:dyDescent="0.25">
      <c r="A137" s="74" t="s">
        <v>34</v>
      </c>
      <c r="B137" s="65"/>
      <c r="C137" s="85">
        <v>4</v>
      </c>
      <c r="D137" s="65"/>
      <c r="E137" s="66" t="s">
        <v>52</v>
      </c>
      <c r="F137" s="65"/>
      <c r="G137" s="72" t="s">
        <v>316</v>
      </c>
      <c r="H137" s="114"/>
      <c r="I137" s="114"/>
      <c r="J137" s="114"/>
      <c r="K137" s="114"/>
      <c r="L137" s="114"/>
      <c r="M137" s="114"/>
      <c r="N137" s="116"/>
      <c r="O137" s="146"/>
    </row>
    <row r="138" spans="1:15" s="63" customFormat="1" ht="20.100000000000001" customHeight="1" x14ac:dyDescent="0.25">
      <c r="A138" s="74" t="s">
        <v>36</v>
      </c>
      <c r="B138" s="65"/>
      <c r="C138" s="85">
        <v>5</v>
      </c>
      <c r="D138" s="65"/>
      <c r="E138" s="66" t="s">
        <v>349</v>
      </c>
      <c r="F138" s="65"/>
      <c r="G138" s="72" t="s">
        <v>313</v>
      </c>
      <c r="H138" s="114"/>
      <c r="I138" s="114"/>
      <c r="J138" s="114"/>
      <c r="K138" s="114"/>
      <c r="L138" s="114"/>
      <c r="M138" s="114"/>
      <c r="N138" s="116"/>
      <c r="O138" s="146"/>
    </row>
    <row r="139" spans="1:15" s="63" customFormat="1" ht="20.100000000000001" customHeight="1" x14ac:dyDescent="0.25">
      <c r="A139" s="74" t="s">
        <v>38</v>
      </c>
      <c r="B139" s="65"/>
      <c r="C139" s="85">
        <v>6</v>
      </c>
      <c r="D139" s="65" t="s">
        <v>0</v>
      </c>
      <c r="E139" s="66" t="s">
        <v>60</v>
      </c>
      <c r="F139" s="65"/>
      <c r="G139" s="72" t="s">
        <v>314</v>
      </c>
      <c r="H139" s="114"/>
      <c r="I139" s="114"/>
      <c r="J139" s="114"/>
      <c r="K139" s="114"/>
      <c r="L139" s="114"/>
      <c r="M139" s="114"/>
      <c r="N139" s="116"/>
      <c r="O139" s="146"/>
    </row>
    <row r="140" spans="1:15" s="63" customFormat="1" ht="20.100000000000001" customHeight="1" x14ac:dyDescent="0.25">
      <c r="A140" s="74" t="s">
        <v>40</v>
      </c>
      <c r="B140" s="65"/>
      <c r="C140" s="85">
        <v>7</v>
      </c>
      <c r="D140" s="65" t="s">
        <v>41</v>
      </c>
      <c r="E140" s="66" t="s">
        <v>82</v>
      </c>
      <c r="F140" s="65"/>
      <c r="G140" s="72" t="s">
        <v>315</v>
      </c>
      <c r="H140" s="114"/>
      <c r="I140" s="114"/>
      <c r="J140" s="114"/>
      <c r="K140" s="114"/>
      <c r="L140" s="114"/>
      <c r="M140" s="114"/>
      <c r="N140" s="116"/>
      <c r="O140" s="146"/>
    </row>
    <row r="141" spans="1:15" s="63" customFormat="1" ht="20.100000000000001" customHeight="1" x14ac:dyDescent="0.25">
      <c r="A141" s="74" t="s">
        <v>43</v>
      </c>
      <c r="B141" s="65"/>
      <c r="C141" s="85">
        <v>8</v>
      </c>
      <c r="D141" s="65" t="s">
        <v>44</v>
      </c>
      <c r="E141" s="66" t="s">
        <v>332</v>
      </c>
      <c r="F141" s="65"/>
      <c r="G141" s="72"/>
      <c r="H141" s="114"/>
      <c r="I141" s="114"/>
      <c r="J141" s="114"/>
      <c r="K141" s="114"/>
      <c r="L141" s="114"/>
      <c r="M141" s="114"/>
      <c r="N141" s="116"/>
      <c r="O141" s="146"/>
    </row>
    <row r="142" spans="1:15" s="63" customFormat="1" ht="20.100000000000001" customHeight="1" x14ac:dyDescent="0.25">
      <c r="A142" s="74" t="s">
        <v>46</v>
      </c>
      <c r="B142" s="65"/>
      <c r="C142" s="85">
        <v>9</v>
      </c>
      <c r="D142" s="65" t="s">
        <v>47</v>
      </c>
      <c r="E142" s="65" t="s">
        <v>331</v>
      </c>
      <c r="F142" s="65"/>
      <c r="G142" s="72"/>
      <c r="H142" s="114"/>
      <c r="I142" s="114"/>
      <c r="J142" s="114"/>
      <c r="K142" s="114"/>
      <c r="L142" s="114"/>
      <c r="M142" s="114"/>
      <c r="N142" s="116"/>
      <c r="O142" s="146"/>
    </row>
    <row r="143" spans="1:15" s="63" customFormat="1" ht="20.100000000000001" customHeight="1" x14ac:dyDescent="0.25">
      <c r="A143" s="74" t="s">
        <v>49</v>
      </c>
      <c r="B143" s="65"/>
      <c r="C143" s="85">
        <v>10</v>
      </c>
      <c r="D143" s="65"/>
      <c r="E143" s="66" t="s">
        <v>333</v>
      </c>
      <c r="F143" s="65"/>
      <c r="G143" s="72"/>
      <c r="H143" s="114"/>
      <c r="I143" s="114"/>
      <c r="J143" s="114"/>
      <c r="K143" s="114"/>
      <c r="L143" s="114"/>
      <c r="M143" s="114"/>
      <c r="N143" s="116"/>
      <c r="O143" s="146"/>
    </row>
    <row r="144" spans="1:15" s="63" customFormat="1" ht="20.100000000000001" customHeight="1" x14ac:dyDescent="0.25">
      <c r="A144" s="74" t="s">
        <v>51</v>
      </c>
      <c r="B144" s="65"/>
      <c r="C144" s="85">
        <v>11</v>
      </c>
      <c r="D144" s="65" t="s">
        <v>5</v>
      </c>
      <c r="E144" s="65" t="s">
        <v>334</v>
      </c>
      <c r="F144" s="65"/>
      <c r="G144" s="72"/>
      <c r="H144" s="114"/>
      <c r="I144" s="114"/>
      <c r="J144" s="114"/>
      <c r="K144" s="114"/>
      <c r="L144" s="114"/>
      <c r="M144" s="114"/>
      <c r="N144" s="116"/>
      <c r="O144" s="146"/>
    </row>
    <row r="145" spans="1:15" s="63" customFormat="1" ht="20.100000000000001" customHeight="1" x14ac:dyDescent="0.25">
      <c r="A145" s="74" t="s">
        <v>53</v>
      </c>
      <c r="B145" s="65"/>
      <c r="C145" s="85">
        <v>12</v>
      </c>
      <c r="D145" s="65" t="s">
        <v>54</v>
      </c>
      <c r="E145" s="65" t="s">
        <v>335</v>
      </c>
      <c r="F145" s="65"/>
      <c r="H145" s="114"/>
      <c r="I145" s="114"/>
      <c r="J145" s="114"/>
      <c r="K145" s="114">
        <f>IF(B23=G136,1,0)</f>
        <v>0</v>
      </c>
      <c r="L145" s="114"/>
      <c r="M145" s="114"/>
      <c r="N145" s="116"/>
      <c r="O145" s="146"/>
    </row>
    <row r="146" spans="1:15" s="65" customFormat="1" ht="20.100000000000001" customHeight="1" x14ac:dyDescent="0.2">
      <c r="A146" s="74" t="s">
        <v>56</v>
      </c>
      <c r="C146" s="85">
        <v>13</v>
      </c>
      <c r="D146" s="65" t="s">
        <v>57</v>
      </c>
      <c r="E146" s="65" t="s">
        <v>134</v>
      </c>
      <c r="G146" s="72"/>
      <c r="H146" s="114"/>
      <c r="I146" s="114"/>
      <c r="J146" s="114"/>
      <c r="K146" s="114"/>
      <c r="L146" s="114"/>
      <c r="M146" s="114"/>
      <c r="N146" s="115"/>
      <c r="O146" s="145"/>
    </row>
    <row r="147" spans="1:15" s="65" customFormat="1" ht="20.100000000000001" customHeight="1" x14ac:dyDescent="0.2">
      <c r="A147" s="74" t="s">
        <v>59</v>
      </c>
      <c r="C147" s="85">
        <v>14</v>
      </c>
      <c r="E147" s="65" t="s">
        <v>336</v>
      </c>
      <c r="G147" s="72"/>
      <c r="H147" s="114"/>
      <c r="I147" s="114"/>
      <c r="J147" s="114"/>
      <c r="K147" s="114"/>
      <c r="L147" s="114"/>
      <c r="M147" s="114"/>
      <c r="N147" s="115"/>
      <c r="O147" s="145"/>
    </row>
    <row r="148" spans="1:15" s="65" customFormat="1" ht="20.100000000000001" customHeight="1" x14ac:dyDescent="0.2">
      <c r="A148" s="74" t="s">
        <v>61</v>
      </c>
      <c r="C148" s="85">
        <v>15</v>
      </c>
      <c r="D148" s="65" t="s">
        <v>0</v>
      </c>
      <c r="E148" s="65" t="s">
        <v>337</v>
      </c>
      <c r="G148" s="72"/>
      <c r="H148" s="114"/>
      <c r="I148" s="114"/>
      <c r="J148" s="114"/>
      <c r="K148" s="114"/>
      <c r="L148" s="114"/>
      <c r="M148" s="114"/>
      <c r="N148" s="115"/>
      <c r="O148" s="145"/>
    </row>
    <row r="149" spans="1:15" s="65" customFormat="1" ht="20.100000000000001" customHeight="1" x14ac:dyDescent="0.2">
      <c r="A149" s="74" t="s">
        <v>63</v>
      </c>
      <c r="C149" s="85">
        <v>16</v>
      </c>
      <c r="D149" s="72" t="s">
        <v>70</v>
      </c>
      <c r="E149" s="65" t="s">
        <v>338</v>
      </c>
      <c r="G149" s="72"/>
      <c r="H149" s="114"/>
      <c r="I149" s="114"/>
      <c r="J149" s="114"/>
      <c r="K149" s="114"/>
      <c r="L149" s="114"/>
      <c r="M149" s="114"/>
      <c r="N149" s="115"/>
      <c r="O149" s="145"/>
    </row>
    <row r="150" spans="1:15" s="65" customFormat="1" ht="20.100000000000001" customHeight="1" x14ac:dyDescent="0.2">
      <c r="A150" s="74" t="s">
        <v>66</v>
      </c>
      <c r="C150" s="85">
        <v>17</v>
      </c>
      <c r="D150" s="72" t="s">
        <v>67</v>
      </c>
      <c r="G150" s="72"/>
      <c r="H150" s="114"/>
      <c r="I150" s="114"/>
      <c r="J150" s="114"/>
      <c r="K150" s="114"/>
      <c r="L150" s="114"/>
      <c r="M150" s="114"/>
      <c r="N150" s="115"/>
      <c r="O150" s="145"/>
    </row>
    <row r="151" spans="1:15" s="65" customFormat="1" ht="20.100000000000001" customHeight="1" x14ac:dyDescent="0.2">
      <c r="A151" s="74" t="s">
        <v>69</v>
      </c>
      <c r="C151" s="85">
        <v>18</v>
      </c>
      <c r="D151" s="72" t="s">
        <v>330</v>
      </c>
      <c r="G151" s="72"/>
      <c r="H151" s="114"/>
      <c r="I151" s="114"/>
      <c r="J151" s="114"/>
      <c r="K151" s="114"/>
      <c r="L151" s="114"/>
      <c r="M151" s="114"/>
      <c r="N151" s="115"/>
      <c r="O151" s="145"/>
    </row>
    <row r="152" spans="1:15" s="65" customFormat="1" ht="20.100000000000001" customHeight="1" x14ac:dyDescent="0.2">
      <c r="A152" s="74" t="s">
        <v>72</v>
      </c>
      <c r="C152" s="85">
        <v>19</v>
      </c>
      <c r="D152" s="72" t="s">
        <v>64</v>
      </c>
      <c r="G152" s="72"/>
      <c r="H152" s="114"/>
      <c r="I152" s="114"/>
      <c r="J152" s="114"/>
      <c r="K152" s="114"/>
      <c r="L152" s="114"/>
      <c r="M152" s="114"/>
      <c r="N152" s="115"/>
      <c r="O152" s="145"/>
    </row>
    <row r="153" spans="1:15" s="65" customFormat="1" ht="20.100000000000001" customHeight="1" x14ac:dyDescent="0.2">
      <c r="A153" s="74" t="s">
        <v>75</v>
      </c>
      <c r="C153" s="85">
        <v>20</v>
      </c>
      <c r="D153" s="72" t="s">
        <v>73</v>
      </c>
      <c r="G153" s="72"/>
      <c r="H153" s="114"/>
      <c r="I153" s="114"/>
      <c r="J153" s="114"/>
      <c r="K153" s="114"/>
      <c r="L153" s="114"/>
      <c r="M153" s="114"/>
      <c r="N153" s="115"/>
      <c r="O153" s="145"/>
    </row>
    <row r="154" spans="1:15" s="65" customFormat="1" ht="20.100000000000001" customHeight="1" x14ac:dyDescent="0.2">
      <c r="A154" s="74" t="s">
        <v>77</v>
      </c>
      <c r="C154" s="85">
        <v>21</v>
      </c>
      <c r="D154" s="72"/>
      <c r="G154" s="72"/>
      <c r="H154" s="114"/>
      <c r="I154" s="114"/>
      <c r="J154" s="114"/>
      <c r="K154" s="114"/>
      <c r="L154" s="114"/>
      <c r="M154" s="114"/>
      <c r="N154" s="115"/>
      <c r="O154" s="145"/>
    </row>
    <row r="155" spans="1:15" s="65" customFormat="1" ht="20.100000000000001" customHeight="1" x14ac:dyDescent="0.2">
      <c r="A155" s="74" t="s">
        <v>79</v>
      </c>
      <c r="C155" s="85">
        <v>22</v>
      </c>
      <c r="H155" s="114"/>
      <c r="I155" s="114"/>
      <c r="J155" s="114"/>
      <c r="K155" s="114">
        <f>SUM(K145:K154)</f>
        <v>0</v>
      </c>
      <c r="L155" s="114"/>
      <c r="M155" s="114"/>
      <c r="N155" s="115"/>
      <c r="O155" s="145"/>
    </row>
    <row r="156" spans="1:15" s="65" customFormat="1" ht="20.100000000000001" customHeight="1" x14ac:dyDescent="0.2">
      <c r="A156" s="74" t="s">
        <v>81</v>
      </c>
      <c r="C156" s="85">
        <v>23</v>
      </c>
      <c r="D156" s="65" t="s">
        <v>5</v>
      </c>
      <c r="G156" s="72"/>
      <c r="H156" s="114"/>
      <c r="I156" s="114"/>
      <c r="J156" s="114"/>
      <c r="K156" s="114"/>
      <c r="L156" s="114"/>
      <c r="M156" s="114"/>
      <c r="N156" s="115"/>
      <c r="O156" s="145"/>
    </row>
    <row r="157" spans="1:15" s="65" customFormat="1" ht="20.100000000000001" customHeight="1" x14ac:dyDescent="0.2">
      <c r="A157" s="74" t="s">
        <v>83</v>
      </c>
      <c r="C157" s="85">
        <v>24</v>
      </c>
      <c r="D157" s="65" t="s">
        <v>84</v>
      </c>
      <c r="G157" s="72"/>
      <c r="H157" s="114"/>
      <c r="I157" s="114"/>
      <c r="J157" s="114"/>
      <c r="K157" s="114"/>
      <c r="L157" s="114"/>
      <c r="M157" s="114"/>
      <c r="N157" s="115"/>
      <c r="O157" s="145"/>
    </row>
    <row r="158" spans="1:15" s="65" customFormat="1" ht="20.100000000000001" customHeight="1" x14ac:dyDescent="0.2">
      <c r="A158" s="74" t="s">
        <v>86</v>
      </c>
      <c r="C158" s="85">
        <v>25</v>
      </c>
      <c r="D158" s="65" t="s">
        <v>57</v>
      </c>
      <c r="E158" s="66" t="s">
        <v>33</v>
      </c>
      <c r="G158" s="72"/>
      <c r="H158" s="114"/>
      <c r="I158" s="114"/>
      <c r="J158" s="114"/>
      <c r="K158" s="114"/>
      <c r="L158" s="114"/>
      <c r="M158" s="114"/>
      <c r="N158" s="115"/>
      <c r="O158" s="145"/>
    </row>
    <row r="159" spans="1:15" s="65" customFormat="1" ht="20.100000000000001" customHeight="1" x14ac:dyDescent="0.2">
      <c r="A159" s="74" t="s">
        <v>88</v>
      </c>
      <c r="C159" s="85">
        <v>26</v>
      </c>
      <c r="E159" s="66" t="s">
        <v>35</v>
      </c>
      <c r="G159" s="72"/>
      <c r="H159" s="114"/>
      <c r="I159" s="114"/>
      <c r="J159" s="114"/>
      <c r="K159" s="114"/>
      <c r="L159" s="114"/>
      <c r="M159" s="114"/>
      <c r="N159" s="115"/>
      <c r="O159" s="145"/>
    </row>
    <row r="160" spans="1:15" s="65" customFormat="1" ht="20.100000000000001" customHeight="1" x14ac:dyDescent="0.2">
      <c r="A160" s="74" t="s">
        <v>90</v>
      </c>
      <c r="C160" s="85">
        <v>27</v>
      </c>
      <c r="E160" s="66" t="s">
        <v>37</v>
      </c>
      <c r="G160" s="72"/>
      <c r="H160" s="114"/>
      <c r="I160" s="114"/>
      <c r="J160" s="114"/>
      <c r="K160" s="114"/>
      <c r="L160" s="114"/>
      <c r="M160" s="114"/>
      <c r="N160" s="115"/>
      <c r="O160" s="145"/>
    </row>
    <row r="161" spans="1:15" s="65" customFormat="1" ht="20.100000000000001" customHeight="1" x14ac:dyDescent="0.2">
      <c r="A161" s="74" t="s">
        <v>92</v>
      </c>
      <c r="C161" s="85">
        <v>28</v>
      </c>
      <c r="D161" s="65" t="s">
        <v>0</v>
      </c>
      <c r="E161" s="66" t="s">
        <v>39</v>
      </c>
      <c r="G161" s="72"/>
      <c r="H161" s="114"/>
      <c r="I161" s="114"/>
      <c r="J161" s="114"/>
      <c r="K161" s="114"/>
      <c r="L161" s="114"/>
      <c r="M161" s="114"/>
      <c r="N161" s="115"/>
      <c r="O161" s="145"/>
    </row>
    <row r="162" spans="1:15" s="65" customFormat="1" ht="20.100000000000001" customHeight="1" x14ac:dyDescent="0.2">
      <c r="A162" s="74" t="s">
        <v>94</v>
      </c>
      <c r="C162" s="85">
        <v>29</v>
      </c>
      <c r="D162" s="65" t="s">
        <v>95</v>
      </c>
      <c r="E162" s="66" t="s">
        <v>42</v>
      </c>
      <c r="G162" s="72"/>
      <c r="H162" s="114"/>
      <c r="I162" s="114"/>
      <c r="J162" s="114"/>
      <c r="K162" s="114"/>
      <c r="L162" s="114"/>
      <c r="M162" s="114"/>
      <c r="N162" s="115"/>
      <c r="O162" s="145"/>
    </row>
    <row r="163" spans="1:15" s="65" customFormat="1" ht="20.100000000000001" customHeight="1" x14ac:dyDescent="0.2">
      <c r="A163" s="74" t="s">
        <v>97</v>
      </c>
      <c r="C163" s="85">
        <v>30</v>
      </c>
      <c r="D163" s="65" t="s">
        <v>98</v>
      </c>
      <c r="E163" s="66" t="s">
        <v>45</v>
      </c>
      <c r="G163" s="72"/>
      <c r="H163" s="114"/>
      <c r="I163" s="114"/>
      <c r="J163" s="114"/>
      <c r="K163" s="114"/>
      <c r="L163" s="114"/>
      <c r="M163" s="114"/>
      <c r="N163" s="115"/>
      <c r="O163" s="145"/>
    </row>
    <row r="164" spans="1:15" s="65" customFormat="1" ht="20.100000000000001" customHeight="1" x14ac:dyDescent="0.2">
      <c r="A164" s="74" t="s">
        <v>100</v>
      </c>
      <c r="D164" s="65" t="s">
        <v>101</v>
      </c>
      <c r="E164" s="66" t="s">
        <v>48</v>
      </c>
      <c r="G164" s="72"/>
      <c r="H164" s="114"/>
      <c r="I164" s="114"/>
      <c r="J164" s="114"/>
      <c r="K164" s="114"/>
      <c r="L164" s="114"/>
      <c r="M164" s="114"/>
      <c r="N164" s="115"/>
      <c r="O164" s="145"/>
    </row>
    <row r="165" spans="1:15" s="65" customFormat="1" ht="20.100000000000001" customHeight="1" x14ac:dyDescent="0.2">
      <c r="A165" s="74" t="s">
        <v>103</v>
      </c>
      <c r="D165" s="65" t="s">
        <v>104</v>
      </c>
      <c r="H165" s="114"/>
      <c r="I165" s="114"/>
      <c r="J165" s="114"/>
      <c r="K165" s="114"/>
      <c r="L165" s="114"/>
      <c r="M165" s="114"/>
      <c r="N165" s="115"/>
      <c r="O165" s="145"/>
    </row>
    <row r="166" spans="1:15" s="65" customFormat="1" ht="20.100000000000001" customHeight="1" x14ac:dyDescent="0.2">
      <c r="A166" s="74" t="s">
        <v>106</v>
      </c>
      <c r="D166" s="65" t="s">
        <v>107</v>
      </c>
      <c r="G166" s="72"/>
      <c r="H166" s="114"/>
      <c r="I166" s="114"/>
      <c r="J166" s="114"/>
      <c r="K166" s="114"/>
      <c r="L166" s="114"/>
      <c r="M166" s="114"/>
      <c r="N166" s="115"/>
      <c r="O166" s="145"/>
    </row>
    <row r="167" spans="1:15" s="65" customFormat="1" ht="20.100000000000001" customHeight="1" x14ac:dyDescent="0.2">
      <c r="A167" s="74" t="s">
        <v>109</v>
      </c>
      <c r="D167" s="65" t="s">
        <v>110</v>
      </c>
      <c r="E167" s="66" t="s">
        <v>55</v>
      </c>
      <c r="G167" s="72"/>
      <c r="H167" s="114"/>
      <c r="I167" s="114"/>
      <c r="J167" s="114"/>
      <c r="K167" s="114"/>
      <c r="L167" s="114"/>
      <c r="M167" s="114"/>
      <c r="N167" s="115"/>
      <c r="O167" s="145"/>
    </row>
    <row r="168" spans="1:15" s="65" customFormat="1" ht="20.100000000000001" customHeight="1" x14ac:dyDescent="0.2">
      <c r="A168" s="74" t="s">
        <v>112</v>
      </c>
      <c r="D168" s="65" t="s">
        <v>113</v>
      </c>
      <c r="G168" s="72"/>
      <c r="H168" s="114"/>
      <c r="I168" s="114"/>
      <c r="J168" s="114"/>
      <c r="K168" s="114"/>
      <c r="L168" s="114"/>
      <c r="M168" s="114"/>
      <c r="N168" s="115"/>
      <c r="O168" s="145"/>
    </row>
    <row r="169" spans="1:15" s="65" customFormat="1" ht="20.100000000000001" customHeight="1" x14ac:dyDescent="0.2">
      <c r="A169" s="74" t="s">
        <v>115</v>
      </c>
      <c r="D169" s="65" t="s">
        <v>116</v>
      </c>
      <c r="G169" s="72"/>
      <c r="H169" s="114"/>
      <c r="I169" s="114"/>
      <c r="J169" s="114"/>
      <c r="K169" s="114"/>
      <c r="L169" s="114"/>
      <c r="M169" s="114"/>
      <c r="N169" s="115"/>
      <c r="O169" s="145"/>
    </row>
    <row r="170" spans="1:15" s="65" customFormat="1" ht="20.100000000000001" customHeight="1" x14ac:dyDescent="0.2">
      <c r="A170" s="74" t="s">
        <v>118</v>
      </c>
      <c r="D170" s="65" t="s">
        <v>116</v>
      </c>
      <c r="E170" s="66" t="s">
        <v>62</v>
      </c>
      <c r="G170" s="72"/>
      <c r="H170" s="114"/>
      <c r="I170" s="114"/>
      <c r="J170" s="114"/>
      <c r="K170" s="114"/>
      <c r="L170" s="114"/>
      <c r="M170" s="114"/>
      <c r="N170" s="115"/>
      <c r="O170" s="145"/>
    </row>
    <row r="171" spans="1:15" s="65" customFormat="1" ht="20.100000000000001" customHeight="1" x14ac:dyDescent="0.2">
      <c r="A171" s="74" t="s">
        <v>120</v>
      </c>
      <c r="D171" s="65" t="s">
        <v>121</v>
      </c>
      <c r="E171" s="66" t="s">
        <v>65</v>
      </c>
      <c r="G171" s="72"/>
      <c r="H171" s="114"/>
      <c r="I171" s="114"/>
      <c r="J171" s="114"/>
      <c r="K171" s="114"/>
      <c r="L171" s="114"/>
      <c r="M171" s="114"/>
      <c r="N171" s="115"/>
      <c r="O171" s="145"/>
    </row>
    <row r="172" spans="1:15" s="65" customFormat="1" ht="20.100000000000001" customHeight="1" x14ac:dyDescent="0.2">
      <c r="A172" s="74" t="s">
        <v>123</v>
      </c>
      <c r="D172" s="65" t="s">
        <v>124</v>
      </c>
      <c r="E172" s="66" t="s">
        <v>68</v>
      </c>
      <c r="G172" s="72"/>
      <c r="H172" s="114"/>
      <c r="I172" s="114"/>
      <c r="J172" s="114"/>
      <c r="K172" s="114"/>
      <c r="L172" s="114"/>
      <c r="M172" s="114"/>
      <c r="N172" s="115"/>
      <c r="O172" s="145"/>
    </row>
    <row r="173" spans="1:15" s="65" customFormat="1" ht="20.100000000000001" customHeight="1" x14ac:dyDescent="0.2">
      <c r="A173" s="74" t="s">
        <v>126</v>
      </c>
      <c r="D173" s="65" t="s">
        <v>127</v>
      </c>
      <c r="E173" s="66" t="s">
        <v>71</v>
      </c>
      <c r="G173" s="72"/>
      <c r="H173" s="114"/>
      <c r="I173" s="114"/>
      <c r="J173" s="114"/>
      <c r="K173" s="114"/>
      <c r="L173" s="114"/>
      <c r="M173" s="114"/>
      <c r="N173" s="115"/>
      <c r="O173" s="145"/>
    </row>
    <row r="174" spans="1:15" s="65" customFormat="1" ht="20.100000000000001" customHeight="1" x14ac:dyDescent="0.2">
      <c r="A174" s="74" t="s">
        <v>129</v>
      </c>
      <c r="D174" s="65" t="s">
        <v>130</v>
      </c>
      <c r="E174" s="66" t="s">
        <v>74</v>
      </c>
      <c r="G174" s="72"/>
      <c r="H174" s="114"/>
      <c r="I174" s="114"/>
      <c r="J174" s="114"/>
      <c r="K174" s="114"/>
      <c r="L174" s="114"/>
      <c r="M174" s="114"/>
      <c r="N174" s="115"/>
      <c r="O174" s="145"/>
    </row>
    <row r="175" spans="1:15" s="65" customFormat="1" ht="20.100000000000001" customHeight="1" x14ac:dyDescent="0.2">
      <c r="A175" s="74" t="s">
        <v>132</v>
      </c>
      <c r="D175" s="65" t="s">
        <v>133</v>
      </c>
      <c r="E175" s="66" t="s">
        <v>76</v>
      </c>
      <c r="H175" s="114"/>
      <c r="I175" s="114"/>
      <c r="J175" s="114"/>
      <c r="K175" s="114"/>
      <c r="L175" s="114"/>
      <c r="M175" s="114"/>
      <c r="N175" s="115"/>
      <c r="O175" s="145"/>
    </row>
    <row r="176" spans="1:15" s="65" customFormat="1" ht="20.100000000000001" customHeight="1" x14ac:dyDescent="0.2">
      <c r="A176" s="74" t="s">
        <v>135</v>
      </c>
      <c r="D176" s="65" t="s">
        <v>136</v>
      </c>
      <c r="E176" s="66" t="s">
        <v>78</v>
      </c>
      <c r="G176" s="72"/>
      <c r="H176" s="114"/>
      <c r="I176" s="114"/>
      <c r="J176" s="114"/>
      <c r="K176" s="114"/>
      <c r="L176" s="114"/>
      <c r="M176" s="114"/>
      <c r="N176" s="115"/>
      <c r="O176" s="145"/>
    </row>
    <row r="177" spans="1:15" s="65" customFormat="1" ht="20.100000000000001" customHeight="1" x14ac:dyDescent="0.2">
      <c r="A177" s="74" t="s">
        <v>138</v>
      </c>
      <c r="D177" s="65" t="s">
        <v>139</v>
      </c>
      <c r="E177" s="66" t="s">
        <v>80</v>
      </c>
      <c r="G177" s="72"/>
      <c r="H177" s="114"/>
      <c r="I177" s="114"/>
      <c r="J177" s="114"/>
      <c r="K177" s="114"/>
      <c r="L177" s="114"/>
      <c r="M177" s="114"/>
      <c r="N177" s="115"/>
      <c r="O177" s="145"/>
    </row>
    <row r="178" spans="1:15" s="65" customFormat="1" ht="20.100000000000001" customHeight="1" x14ac:dyDescent="0.2">
      <c r="A178" s="74" t="s">
        <v>141</v>
      </c>
      <c r="D178" s="65" t="s">
        <v>142</v>
      </c>
      <c r="G178" s="72"/>
      <c r="H178" s="114"/>
      <c r="I178" s="114"/>
      <c r="J178" s="114"/>
      <c r="K178" s="114"/>
      <c r="L178" s="114"/>
      <c r="M178" s="114"/>
      <c r="N178" s="115"/>
      <c r="O178" s="145"/>
    </row>
    <row r="179" spans="1:15" s="65" customFormat="1" ht="20.100000000000001" customHeight="1" x14ac:dyDescent="0.2">
      <c r="A179" s="74" t="s">
        <v>144</v>
      </c>
      <c r="D179" s="65" t="s">
        <v>145</v>
      </c>
      <c r="E179" s="66" t="s">
        <v>85</v>
      </c>
      <c r="G179" s="72"/>
      <c r="H179" s="114"/>
      <c r="I179" s="114"/>
      <c r="J179" s="114"/>
      <c r="K179" s="114"/>
      <c r="L179" s="114"/>
      <c r="M179" s="114"/>
      <c r="N179" s="115"/>
      <c r="O179" s="145"/>
    </row>
    <row r="180" spans="1:15" s="65" customFormat="1" ht="20.100000000000001" customHeight="1" x14ac:dyDescent="0.2">
      <c r="A180" s="74" t="s">
        <v>147</v>
      </c>
      <c r="E180" s="66" t="s">
        <v>87</v>
      </c>
      <c r="G180" s="72"/>
      <c r="H180" s="114"/>
      <c r="I180" s="114"/>
      <c r="J180" s="114"/>
      <c r="K180" s="114"/>
      <c r="L180" s="114"/>
      <c r="M180" s="114"/>
      <c r="N180" s="115"/>
      <c r="O180" s="145"/>
    </row>
    <row r="181" spans="1:15" s="65" customFormat="1" ht="20.100000000000001" customHeight="1" x14ac:dyDescent="0.2">
      <c r="A181" s="74" t="s">
        <v>149</v>
      </c>
      <c r="E181" s="66" t="s">
        <v>89</v>
      </c>
      <c r="G181" s="72"/>
      <c r="H181" s="114"/>
      <c r="I181" s="114"/>
      <c r="J181" s="114"/>
      <c r="K181" s="114"/>
      <c r="L181" s="114"/>
      <c r="M181" s="114"/>
      <c r="N181" s="115"/>
      <c r="O181" s="145"/>
    </row>
    <row r="182" spans="1:15" s="65" customFormat="1" ht="20.100000000000001" customHeight="1" x14ac:dyDescent="0.2">
      <c r="A182" s="74" t="s">
        <v>151</v>
      </c>
      <c r="E182" s="66" t="s">
        <v>91</v>
      </c>
      <c r="G182" s="72"/>
      <c r="H182" s="114"/>
      <c r="I182" s="114"/>
      <c r="J182" s="114"/>
      <c r="K182" s="114"/>
      <c r="L182" s="114"/>
      <c r="M182" s="114"/>
      <c r="N182" s="115"/>
      <c r="O182" s="145"/>
    </row>
    <row r="183" spans="1:15" s="65" customFormat="1" ht="20.100000000000001" customHeight="1" x14ac:dyDescent="0.2">
      <c r="A183" s="74" t="s">
        <v>153</v>
      </c>
      <c r="E183" s="66" t="s">
        <v>93</v>
      </c>
      <c r="G183" s="72"/>
      <c r="H183" s="114"/>
      <c r="I183" s="114"/>
      <c r="J183" s="114"/>
      <c r="K183" s="114"/>
      <c r="L183" s="114"/>
      <c r="M183" s="114"/>
      <c r="N183" s="115"/>
      <c r="O183" s="145"/>
    </row>
    <row r="184" spans="1:15" s="65" customFormat="1" ht="20.100000000000001" customHeight="1" x14ac:dyDescent="0.2">
      <c r="A184" s="74" t="s">
        <v>155</v>
      </c>
      <c r="E184" s="66" t="s">
        <v>96</v>
      </c>
      <c r="G184" s="72"/>
      <c r="H184" s="114"/>
      <c r="I184" s="114"/>
      <c r="J184" s="114"/>
      <c r="K184" s="114"/>
      <c r="L184" s="114"/>
      <c r="M184" s="114"/>
      <c r="N184" s="115"/>
      <c r="O184" s="145"/>
    </row>
    <row r="185" spans="1:15" s="65" customFormat="1" ht="20.100000000000001" customHeight="1" x14ac:dyDescent="0.2">
      <c r="A185" s="74" t="s">
        <v>157</v>
      </c>
      <c r="E185" s="66" t="s">
        <v>99</v>
      </c>
      <c r="G185" s="72"/>
      <c r="H185" s="114"/>
      <c r="I185" s="114"/>
      <c r="J185" s="114"/>
      <c r="K185" s="114"/>
      <c r="L185" s="114"/>
      <c r="M185" s="114"/>
      <c r="N185" s="115"/>
      <c r="O185" s="145"/>
    </row>
    <row r="186" spans="1:15" s="65" customFormat="1" ht="20.100000000000001" customHeight="1" x14ac:dyDescent="0.2">
      <c r="A186" s="74" t="s">
        <v>159</v>
      </c>
      <c r="E186" s="66" t="s">
        <v>102</v>
      </c>
      <c r="G186" s="72"/>
      <c r="H186" s="114"/>
      <c r="I186" s="114"/>
      <c r="J186" s="114"/>
      <c r="K186" s="114"/>
      <c r="L186" s="114"/>
      <c r="M186" s="114"/>
      <c r="N186" s="115"/>
      <c r="O186" s="145"/>
    </row>
    <row r="187" spans="1:15" s="65" customFormat="1" ht="20.100000000000001" customHeight="1" x14ac:dyDescent="0.2">
      <c r="A187" s="74" t="s">
        <v>161</v>
      </c>
      <c r="E187" s="66" t="s">
        <v>105</v>
      </c>
      <c r="G187" s="72"/>
      <c r="H187" s="114"/>
      <c r="I187" s="114"/>
      <c r="J187" s="114"/>
      <c r="K187" s="114"/>
      <c r="L187" s="114"/>
      <c r="M187" s="114"/>
      <c r="N187" s="115"/>
      <c r="O187" s="145"/>
    </row>
    <row r="188" spans="1:15" s="65" customFormat="1" ht="20.100000000000001" customHeight="1" x14ac:dyDescent="0.2">
      <c r="A188" s="74" t="s">
        <v>163</v>
      </c>
      <c r="B188" s="72"/>
      <c r="E188" s="66" t="s">
        <v>108</v>
      </c>
      <c r="G188" s="72"/>
      <c r="H188" s="114"/>
      <c r="I188" s="114"/>
      <c r="J188" s="114"/>
      <c r="K188" s="114"/>
      <c r="L188" s="114"/>
      <c r="M188" s="114"/>
      <c r="N188" s="115"/>
      <c r="O188" s="145"/>
    </row>
    <row r="189" spans="1:15" s="65" customFormat="1" ht="20.100000000000001" customHeight="1" x14ac:dyDescent="0.2">
      <c r="A189" s="74" t="s">
        <v>164</v>
      </c>
      <c r="B189" s="72"/>
      <c r="E189" s="66" t="s">
        <v>111</v>
      </c>
      <c r="G189" s="72"/>
      <c r="H189" s="114"/>
      <c r="I189" s="114"/>
      <c r="J189" s="114"/>
      <c r="K189" s="114"/>
      <c r="L189" s="114"/>
      <c r="M189" s="114"/>
      <c r="N189" s="115"/>
      <c r="O189" s="145"/>
    </row>
    <row r="190" spans="1:15" s="65" customFormat="1" ht="20.100000000000001" customHeight="1" x14ac:dyDescent="0.2">
      <c r="A190" s="74" t="s">
        <v>165</v>
      </c>
      <c r="B190" s="72"/>
      <c r="E190" s="66" t="s">
        <v>114</v>
      </c>
      <c r="G190" s="72"/>
      <c r="H190" s="114"/>
      <c r="I190" s="114"/>
      <c r="J190" s="114"/>
      <c r="K190" s="114"/>
      <c r="L190" s="114"/>
      <c r="M190" s="114"/>
      <c r="N190" s="115"/>
      <c r="O190" s="145"/>
    </row>
    <row r="191" spans="1:15" s="65" customFormat="1" ht="20.100000000000001" customHeight="1" x14ac:dyDescent="0.2">
      <c r="A191" s="74" t="s">
        <v>167</v>
      </c>
      <c r="B191" s="72"/>
      <c r="E191" s="66" t="s">
        <v>117</v>
      </c>
      <c r="G191" s="72"/>
      <c r="H191" s="114"/>
      <c r="I191" s="114"/>
      <c r="J191" s="114"/>
      <c r="K191" s="114"/>
      <c r="L191" s="114"/>
      <c r="M191" s="114"/>
      <c r="N191" s="115"/>
      <c r="O191" s="145"/>
    </row>
    <row r="192" spans="1:15" s="65" customFormat="1" ht="20.100000000000001" customHeight="1" x14ac:dyDescent="0.2">
      <c r="A192" s="74" t="s">
        <v>169</v>
      </c>
      <c r="B192" s="72"/>
      <c r="E192" s="66" t="s">
        <v>119</v>
      </c>
      <c r="G192" s="72"/>
      <c r="H192" s="114"/>
      <c r="I192" s="114"/>
      <c r="J192" s="114"/>
      <c r="K192" s="114"/>
      <c r="L192" s="114"/>
      <c r="M192" s="114"/>
      <c r="N192" s="115"/>
      <c r="O192" s="145"/>
    </row>
    <row r="193" spans="1:15" s="65" customFormat="1" ht="20.100000000000001" customHeight="1" x14ac:dyDescent="0.2">
      <c r="A193" s="74" t="s">
        <v>171</v>
      </c>
      <c r="B193" s="72"/>
      <c r="E193" s="66" t="s">
        <v>122</v>
      </c>
      <c r="G193" s="72"/>
      <c r="H193" s="114"/>
      <c r="I193" s="114"/>
      <c r="J193" s="114"/>
      <c r="K193" s="114"/>
      <c r="L193" s="114"/>
      <c r="M193" s="114"/>
      <c r="N193" s="115"/>
      <c r="O193" s="145"/>
    </row>
    <row r="194" spans="1:15" s="65" customFormat="1" ht="20.100000000000001" customHeight="1" x14ac:dyDescent="0.2">
      <c r="A194" s="74" t="s">
        <v>173</v>
      </c>
      <c r="B194" s="72"/>
      <c r="E194" s="66" t="s">
        <v>125</v>
      </c>
      <c r="G194" s="72"/>
      <c r="H194" s="114"/>
      <c r="I194" s="114"/>
      <c r="J194" s="114"/>
      <c r="K194" s="114"/>
      <c r="L194" s="114"/>
      <c r="M194" s="114"/>
      <c r="N194" s="115"/>
      <c r="O194" s="145"/>
    </row>
    <row r="195" spans="1:15" s="65" customFormat="1" ht="20.100000000000001" customHeight="1" x14ac:dyDescent="0.2">
      <c r="A195" s="74" t="s">
        <v>175</v>
      </c>
      <c r="B195" s="72"/>
      <c r="E195" s="66" t="s">
        <v>128</v>
      </c>
      <c r="G195" s="72"/>
      <c r="H195" s="114"/>
      <c r="I195" s="114"/>
      <c r="J195" s="114"/>
      <c r="K195" s="114"/>
      <c r="L195" s="114"/>
      <c r="M195" s="114"/>
      <c r="N195" s="115"/>
      <c r="O195" s="145"/>
    </row>
    <row r="196" spans="1:15" s="65" customFormat="1" ht="20.100000000000001" customHeight="1" x14ac:dyDescent="0.2">
      <c r="A196" s="74" t="s">
        <v>177</v>
      </c>
      <c r="B196" s="72"/>
      <c r="E196" s="66" t="s">
        <v>131</v>
      </c>
      <c r="G196" s="72"/>
      <c r="H196" s="114"/>
      <c r="I196" s="114"/>
      <c r="J196" s="114"/>
      <c r="K196" s="114"/>
      <c r="L196" s="114"/>
      <c r="M196" s="114"/>
      <c r="N196" s="115"/>
      <c r="O196" s="145"/>
    </row>
    <row r="197" spans="1:15" s="65" customFormat="1" ht="20.100000000000001" customHeight="1" x14ac:dyDescent="0.2">
      <c r="A197" s="74" t="s">
        <v>179</v>
      </c>
      <c r="B197" s="72"/>
      <c r="E197" s="66" t="s">
        <v>134</v>
      </c>
      <c r="G197" s="72"/>
      <c r="H197" s="114"/>
      <c r="I197" s="114"/>
      <c r="J197" s="114"/>
      <c r="K197" s="114"/>
      <c r="L197" s="114"/>
      <c r="M197" s="114"/>
      <c r="N197" s="115"/>
      <c r="O197" s="145"/>
    </row>
    <row r="198" spans="1:15" s="65" customFormat="1" ht="20.100000000000001" customHeight="1" x14ac:dyDescent="0.2">
      <c r="A198" s="74" t="s">
        <v>181</v>
      </c>
      <c r="E198" s="66" t="s">
        <v>137</v>
      </c>
      <c r="G198" s="72"/>
      <c r="H198" s="114"/>
      <c r="I198" s="114"/>
      <c r="J198" s="114"/>
      <c r="K198" s="114"/>
      <c r="L198" s="114"/>
      <c r="M198" s="114"/>
      <c r="N198" s="115"/>
      <c r="O198" s="145"/>
    </row>
    <row r="199" spans="1:15" s="65" customFormat="1" ht="20.100000000000001" customHeight="1" x14ac:dyDescent="0.2">
      <c r="A199" s="74" t="s">
        <v>183</v>
      </c>
      <c r="E199" s="66" t="s">
        <v>140</v>
      </c>
      <c r="G199" s="72"/>
      <c r="H199" s="114"/>
      <c r="I199" s="114"/>
      <c r="J199" s="114"/>
      <c r="K199" s="114"/>
      <c r="L199" s="114"/>
      <c r="M199" s="114"/>
      <c r="N199" s="115"/>
      <c r="O199" s="145"/>
    </row>
    <row r="200" spans="1:15" s="65" customFormat="1" ht="20.100000000000001" customHeight="1" x14ac:dyDescent="0.2">
      <c r="A200" s="74" t="s">
        <v>186</v>
      </c>
      <c r="E200" s="66" t="s">
        <v>143</v>
      </c>
      <c r="G200" s="72"/>
      <c r="H200" s="114"/>
      <c r="I200" s="114"/>
      <c r="J200" s="114"/>
      <c r="K200" s="114"/>
      <c r="L200" s="114"/>
      <c r="M200" s="114"/>
      <c r="N200" s="115"/>
      <c r="O200" s="145"/>
    </row>
    <row r="201" spans="1:15" s="65" customFormat="1" ht="20.100000000000001" customHeight="1" x14ac:dyDescent="0.2">
      <c r="A201" s="74" t="s">
        <v>188</v>
      </c>
      <c r="E201" s="66" t="s">
        <v>146</v>
      </c>
      <c r="G201" s="72"/>
      <c r="H201" s="114"/>
      <c r="I201" s="114"/>
      <c r="J201" s="114"/>
      <c r="K201" s="114"/>
      <c r="L201" s="114"/>
      <c r="M201" s="114"/>
      <c r="N201" s="115"/>
      <c r="O201" s="145"/>
    </row>
    <row r="202" spans="1:15" s="65" customFormat="1" ht="20.100000000000001" customHeight="1" x14ac:dyDescent="0.2">
      <c r="A202" s="74" t="s">
        <v>190</v>
      </c>
      <c r="E202" s="66" t="s">
        <v>148</v>
      </c>
      <c r="G202" s="72"/>
      <c r="H202" s="114"/>
      <c r="I202" s="114"/>
      <c r="J202" s="114"/>
      <c r="K202" s="114"/>
      <c r="L202" s="114"/>
      <c r="M202" s="114"/>
      <c r="N202" s="115"/>
      <c r="O202" s="145"/>
    </row>
    <row r="203" spans="1:15" s="65" customFormat="1" ht="20.100000000000001" customHeight="1" x14ac:dyDescent="0.2">
      <c r="A203" s="74" t="s">
        <v>192</v>
      </c>
      <c r="E203" s="66" t="s">
        <v>150</v>
      </c>
      <c r="G203" s="72"/>
      <c r="H203" s="114"/>
      <c r="I203" s="114"/>
      <c r="J203" s="114"/>
      <c r="K203" s="114"/>
      <c r="L203" s="114"/>
      <c r="M203" s="114"/>
      <c r="N203" s="115"/>
      <c r="O203" s="145"/>
    </row>
    <row r="204" spans="1:15" s="65" customFormat="1" ht="20.100000000000001" customHeight="1" x14ac:dyDescent="0.2">
      <c r="A204" s="74" t="s">
        <v>194</v>
      </c>
      <c r="E204" s="66" t="s">
        <v>152</v>
      </c>
      <c r="G204" s="72"/>
      <c r="H204" s="114"/>
      <c r="I204" s="114"/>
      <c r="J204" s="114"/>
      <c r="K204" s="114"/>
      <c r="L204" s="114"/>
      <c r="M204" s="114"/>
      <c r="N204" s="115"/>
      <c r="O204" s="145"/>
    </row>
    <row r="205" spans="1:15" s="65" customFormat="1" ht="20.100000000000001" customHeight="1" x14ac:dyDescent="0.2">
      <c r="A205" s="74" t="s">
        <v>196</v>
      </c>
      <c r="E205" s="66" t="s">
        <v>154</v>
      </c>
      <c r="H205" s="114"/>
      <c r="I205" s="114"/>
      <c r="J205" s="114"/>
      <c r="K205" s="114"/>
      <c r="L205" s="114"/>
      <c r="M205" s="114"/>
      <c r="N205" s="115"/>
      <c r="O205" s="145"/>
    </row>
    <row r="206" spans="1:15" s="65" customFormat="1" ht="20.100000000000001" customHeight="1" x14ac:dyDescent="0.2">
      <c r="A206" s="74" t="s">
        <v>198</v>
      </c>
      <c r="E206" s="66" t="s">
        <v>156</v>
      </c>
      <c r="G206" s="65" t="s">
        <v>0</v>
      </c>
      <c r="H206" s="114"/>
      <c r="I206" s="114"/>
      <c r="J206" s="114"/>
      <c r="K206" s="114"/>
      <c r="L206" s="114"/>
      <c r="M206" s="114"/>
      <c r="N206" s="115"/>
      <c r="O206" s="145"/>
    </row>
    <row r="207" spans="1:15" s="65" customFormat="1" ht="20.100000000000001" customHeight="1" x14ac:dyDescent="0.2">
      <c r="A207" s="74" t="s">
        <v>200</v>
      </c>
      <c r="E207" s="66" t="s">
        <v>158</v>
      </c>
      <c r="G207" s="65" t="s">
        <v>288</v>
      </c>
      <c r="H207" s="114"/>
      <c r="I207" s="114"/>
      <c r="J207" s="114"/>
      <c r="K207" s="114"/>
      <c r="L207" s="114"/>
      <c r="M207" s="114"/>
      <c r="N207" s="115"/>
      <c r="O207" s="145"/>
    </row>
    <row r="208" spans="1:15" s="65" customFormat="1" ht="20.100000000000001" customHeight="1" x14ac:dyDescent="0.2">
      <c r="A208" s="74" t="s">
        <v>202</v>
      </c>
      <c r="E208" s="66" t="s">
        <v>160</v>
      </c>
      <c r="G208" s="65" t="s">
        <v>289</v>
      </c>
      <c r="H208" s="114"/>
      <c r="I208" s="114"/>
      <c r="J208" s="114"/>
      <c r="K208" s="114"/>
      <c r="L208" s="114"/>
      <c r="M208" s="114"/>
      <c r="N208" s="115"/>
      <c r="O208" s="145"/>
    </row>
    <row r="209" spans="1:15" s="65" customFormat="1" ht="20.100000000000001" customHeight="1" x14ac:dyDescent="0.2">
      <c r="A209" s="74" t="s">
        <v>205</v>
      </c>
      <c r="E209" s="66" t="s">
        <v>162</v>
      </c>
      <c r="G209" s="65" t="s">
        <v>204</v>
      </c>
      <c r="H209" s="114"/>
      <c r="I209" s="114"/>
      <c r="J209" s="114"/>
      <c r="K209" s="114"/>
      <c r="L209" s="114"/>
      <c r="M209" s="114"/>
      <c r="N209" s="115"/>
      <c r="O209" s="145"/>
    </row>
    <row r="210" spans="1:15" s="65" customFormat="1" ht="20.100000000000001" customHeight="1" x14ac:dyDescent="0.2">
      <c r="A210" s="74" t="s">
        <v>207</v>
      </c>
      <c r="E210" s="66" t="s">
        <v>323</v>
      </c>
      <c r="G210" s="65" t="s">
        <v>290</v>
      </c>
      <c r="H210" s="114"/>
      <c r="I210" s="114"/>
      <c r="J210" s="114"/>
      <c r="K210" s="114"/>
      <c r="L210" s="114"/>
      <c r="M210" s="114"/>
      <c r="N210" s="115"/>
      <c r="O210" s="145"/>
    </row>
    <row r="211" spans="1:15" s="65" customFormat="1" ht="20.100000000000001" customHeight="1" x14ac:dyDescent="0.2">
      <c r="A211" s="74" t="s">
        <v>210</v>
      </c>
      <c r="E211" s="66" t="s">
        <v>324</v>
      </c>
      <c r="G211" s="65" t="s">
        <v>209</v>
      </c>
      <c r="H211" s="114"/>
      <c r="I211" s="114"/>
      <c r="J211" s="114"/>
      <c r="K211" s="114"/>
      <c r="L211" s="114"/>
      <c r="M211" s="114"/>
      <c r="N211" s="115"/>
      <c r="O211" s="145"/>
    </row>
    <row r="212" spans="1:15" s="65" customFormat="1" ht="20.100000000000001" customHeight="1" x14ac:dyDescent="0.2">
      <c r="A212" s="74" t="s">
        <v>212</v>
      </c>
      <c r="E212" s="66" t="s">
        <v>166</v>
      </c>
      <c r="G212" s="65" t="s">
        <v>291</v>
      </c>
      <c r="H212" s="114"/>
      <c r="I212" s="114"/>
      <c r="J212" s="114"/>
      <c r="K212" s="114"/>
      <c r="L212" s="114"/>
      <c r="M212" s="114"/>
      <c r="N212" s="115"/>
      <c r="O212" s="145"/>
    </row>
    <row r="213" spans="1:15" s="65" customFormat="1" ht="20.100000000000001" customHeight="1" x14ac:dyDescent="0.2">
      <c r="A213" s="74" t="s">
        <v>214</v>
      </c>
      <c r="E213" s="66" t="s">
        <v>168</v>
      </c>
      <c r="G213" s="65" t="s">
        <v>292</v>
      </c>
      <c r="H213" s="114"/>
      <c r="I213" s="114"/>
      <c r="J213" s="114"/>
      <c r="K213" s="114"/>
      <c r="L213" s="114"/>
      <c r="M213" s="114"/>
      <c r="N213" s="115"/>
      <c r="O213" s="145"/>
    </row>
    <row r="214" spans="1:15" s="65" customFormat="1" ht="20.100000000000001" customHeight="1" x14ac:dyDescent="0.2">
      <c r="A214" s="74" t="s">
        <v>216</v>
      </c>
      <c r="E214" s="66" t="s">
        <v>170</v>
      </c>
      <c r="G214" s="65" t="s">
        <v>293</v>
      </c>
      <c r="H214" s="114"/>
      <c r="I214" s="114"/>
      <c r="J214" s="114"/>
      <c r="K214" s="114"/>
      <c r="L214" s="114"/>
      <c r="M214" s="114"/>
      <c r="N214" s="115"/>
      <c r="O214" s="145"/>
    </row>
    <row r="215" spans="1:15" s="65" customFormat="1" ht="20.100000000000001" customHeight="1" x14ac:dyDescent="0.2">
      <c r="A215" s="74" t="s">
        <v>217</v>
      </c>
      <c r="E215" s="66" t="s">
        <v>172</v>
      </c>
      <c r="G215" s="65" t="s">
        <v>294</v>
      </c>
      <c r="H215" s="114"/>
      <c r="I215" s="114"/>
      <c r="J215" s="114"/>
      <c r="K215" s="114"/>
      <c r="L215" s="114"/>
      <c r="M215" s="114"/>
      <c r="N215" s="115"/>
      <c r="O215" s="145"/>
    </row>
    <row r="216" spans="1:15" s="65" customFormat="1" ht="20.100000000000001" customHeight="1" x14ac:dyDescent="0.2">
      <c r="A216" s="74" t="s">
        <v>219</v>
      </c>
      <c r="E216" s="66" t="s">
        <v>174</v>
      </c>
      <c r="H216" s="114"/>
      <c r="I216" s="114"/>
      <c r="J216" s="114"/>
      <c r="K216" s="114"/>
      <c r="L216" s="114"/>
      <c r="M216" s="114"/>
      <c r="N216" s="115"/>
      <c r="O216" s="145"/>
    </row>
    <row r="217" spans="1:15" s="65" customFormat="1" ht="20.100000000000001" customHeight="1" x14ac:dyDescent="0.2">
      <c r="A217" s="74" t="s">
        <v>221</v>
      </c>
      <c r="E217" s="66" t="s">
        <v>176</v>
      </c>
      <c r="H217" s="114"/>
      <c r="I217" s="114"/>
      <c r="J217" s="114"/>
      <c r="K217" s="114"/>
      <c r="L217" s="114"/>
      <c r="M217" s="114"/>
      <c r="N217" s="115"/>
      <c r="O217" s="145"/>
    </row>
    <row r="218" spans="1:15" s="65" customFormat="1" ht="20.100000000000001" customHeight="1" x14ac:dyDescent="0.2">
      <c r="A218" s="74" t="s">
        <v>223</v>
      </c>
      <c r="E218" s="66" t="s">
        <v>178</v>
      </c>
      <c r="H218" s="114"/>
      <c r="I218" s="114"/>
      <c r="J218" s="114"/>
      <c r="K218" s="114"/>
      <c r="L218" s="114"/>
      <c r="M218" s="114"/>
      <c r="N218" s="115"/>
      <c r="O218" s="145"/>
    </row>
    <row r="219" spans="1:15" s="65" customFormat="1" ht="20.100000000000001" customHeight="1" x14ac:dyDescent="0.2">
      <c r="A219" s="74" t="s">
        <v>225</v>
      </c>
      <c r="E219" s="66" t="s">
        <v>180</v>
      </c>
      <c r="H219" s="114"/>
      <c r="I219" s="114"/>
      <c r="J219" s="114"/>
      <c r="K219" s="114"/>
      <c r="L219" s="114"/>
      <c r="M219" s="114"/>
      <c r="N219" s="115"/>
      <c r="O219" s="145"/>
    </row>
    <row r="220" spans="1:15" s="65" customFormat="1" ht="20.100000000000001" customHeight="1" x14ac:dyDescent="0.2">
      <c r="A220" s="74" t="s">
        <v>227</v>
      </c>
      <c r="E220" s="66" t="s">
        <v>182</v>
      </c>
      <c r="H220" s="114"/>
      <c r="I220" s="114"/>
      <c r="J220" s="114"/>
      <c r="K220" s="114"/>
      <c r="L220" s="114"/>
      <c r="M220" s="114"/>
      <c r="N220" s="115"/>
      <c r="O220" s="145"/>
    </row>
    <row r="221" spans="1:15" s="65" customFormat="1" ht="20.100000000000001" customHeight="1" x14ac:dyDescent="0.2">
      <c r="A221" s="74" t="s">
        <v>229</v>
      </c>
      <c r="H221" s="114"/>
      <c r="I221" s="114"/>
      <c r="J221" s="114"/>
      <c r="K221" s="114"/>
      <c r="L221" s="114"/>
      <c r="M221" s="114"/>
      <c r="N221" s="115"/>
      <c r="O221" s="145"/>
    </row>
    <row r="222" spans="1:15" s="65" customFormat="1" ht="20.100000000000001" customHeight="1" x14ac:dyDescent="0.2">
      <c r="A222" s="74" t="s">
        <v>231</v>
      </c>
      <c r="E222" s="66" t="s">
        <v>185</v>
      </c>
      <c r="H222" s="114"/>
      <c r="I222" s="114"/>
      <c r="J222" s="114"/>
      <c r="K222" s="114"/>
      <c r="L222" s="114"/>
      <c r="M222" s="114"/>
      <c r="N222" s="115"/>
      <c r="O222" s="145"/>
    </row>
    <row r="223" spans="1:15" s="65" customFormat="1" ht="20.100000000000001" customHeight="1" x14ac:dyDescent="0.2">
      <c r="A223" s="74" t="s">
        <v>232</v>
      </c>
      <c r="E223" s="66" t="s">
        <v>187</v>
      </c>
      <c r="H223" s="114"/>
      <c r="I223" s="114"/>
      <c r="J223" s="114"/>
      <c r="K223" s="114"/>
      <c r="L223" s="114"/>
      <c r="M223" s="114"/>
      <c r="N223" s="115"/>
      <c r="O223" s="145"/>
    </row>
    <row r="224" spans="1:15" s="65" customFormat="1" ht="20.100000000000001" customHeight="1" x14ac:dyDescent="0.2">
      <c r="A224" s="74" t="s">
        <v>233</v>
      </c>
      <c r="E224" s="66" t="s">
        <v>189</v>
      </c>
      <c r="H224" s="114"/>
      <c r="I224" s="114"/>
      <c r="J224" s="114"/>
      <c r="K224" s="114"/>
      <c r="L224" s="114"/>
      <c r="M224" s="114"/>
      <c r="N224" s="115"/>
      <c r="O224" s="145"/>
    </row>
    <row r="225" spans="1:15" s="65" customFormat="1" ht="20.100000000000001" customHeight="1" x14ac:dyDescent="0.2">
      <c r="A225" s="74" t="s">
        <v>234</v>
      </c>
      <c r="E225" s="66" t="s">
        <v>191</v>
      </c>
      <c r="H225" s="114"/>
      <c r="I225" s="114"/>
      <c r="J225" s="114"/>
      <c r="K225" s="114"/>
      <c r="L225" s="114"/>
      <c r="M225" s="114"/>
      <c r="N225" s="115"/>
      <c r="O225" s="145"/>
    </row>
    <row r="226" spans="1:15" s="65" customFormat="1" ht="20.100000000000001" customHeight="1" x14ac:dyDescent="0.2">
      <c r="A226" s="74" t="s">
        <v>235</v>
      </c>
      <c r="E226" s="66" t="s">
        <v>193</v>
      </c>
      <c r="H226" s="114"/>
      <c r="I226" s="114"/>
      <c r="J226" s="114"/>
      <c r="K226" s="114"/>
      <c r="L226" s="114"/>
      <c r="M226" s="114"/>
      <c r="N226" s="115"/>
      <c r="O226" s="145"/>
    </row>
    <row r="227" spans="1:15" s="65" customFormat="1" ht="20.100000000000001" customHeight="1" x14ac:dyDescent="0.2">
      <c r="A227" s="74" t="s">
        <v>236</v>
      </c>
      <c r="E227" s="66" t="s">
        <v>195</v>
      </c>
      <c r="H227" s="114"/>
      <c r="I227" s="114"/>
      <c r="J227" s="114"/>
      <c r="K227" s="114"/>
      <c r="L227" s="114"/>
      <c r="M227" s="114"/>
      <c r="N227" s="115"/>
      <c r="O227" s="145"/>
    </row>
    <row r="228" spans="1:15" s="65" customFormat="1" ht="20.100000000000001" customHeight="1" x14ac:dyDescent="0.2">
      <c r="A228" s="74" t="s">
        <v>237</v>
      </c>
      <c r="E228" s="66" t="s">
        <v>197</v>
      </c>
      <c r="H228" s="114"/>
      <c r="I228" s="114"/>
      <c r="J228" s="114"/>
      <c r="K228" s="114"/>
      <c r="L228" s="114"/>
      <c r="M228" s="114"/>
      <c r="N228" s="115"/>
      <c r="O228" s="145"/>
    </row>
    <row r="229" spans="1:15" s="65" customFormat="1" ht="20.100000000000001" customHeight="1" x14ac:dyDescent="0.2">
      <c r="A229" s="74" t="s">
        <v>238</v>
      </c>
      <c r="E229" s="66" t="s">
        <v>199</v>
      </c>
      <c r="H229" s="114"/>
      <c r="I229" s="114"/>
      <c r="J229" s="114"/>
      <c r="K229" s="114"/>
      <c r="L229" s="114"/>
      <c r="M229" s="114"/>
      <c r="N229" s="115"/>
      <c r="O229" s="145"/>
    </row>
    <row r="230" spans="1:15" s="65" customFormat="1" ht="20.100000000000001" customHeight="1" x14ac:dyDescent="0.2">
      <c r="A230" s="74" t="s">
        <v>239</v>
      </c>
      <c r="E230" s="66" t="s">
        <v>201</v>
      </c>
      <c r="H230" s="114"/>
      <c r="I230" s="114"/>
      <c r="J230" s="114"/>
      <c r="K230" s="114"/>
      <c r="L230" s="114"/>
      <c r="M230" s="114"/>
      <c r="N230" s="115"/>
      <c r="O230" s="145"/>
    </row>
    <row r="231" spans="1:15" s="65" customFormat="1" ht="20.100000000000001" customHeight="1" x14ac:dyDescent="0.2">
      <c r="A231" s="74" t="s">
        <v>240</v>
      </c>
      <c r="E231" s="66" t="s">
        <v>203</v>
      </c>
      <c r="H231" s="114"/>
      <c r="I231" s="114"/>
      <c r="J231" s="114"/>
      <c r="K231" s="114"/>
      <c r="L231" s="114"/>
      <c r="M231" s="114"/>
      <c r="N231" s="115"/>
      <c r="O231" s="145"/>
    </row>
    <row r="232" spans="1:15" s="65" customFormat="1" ht="20.100000000000001" customHeight="1" x14ac:dyDescent="0.2">
      <c r="A232" s="74" t="s">
        <v>241</v>
      </c>
      <c r="E232" s="66" t="s">
        <v>206</v>
      </c>
      <c r="H232" s="114"/>
      <c r="I232" s="114"/>
      <c r="J232" s="114"/>
      <c r="K232" s="114"/>
      <c r="L232" s="114"/>
      <c r="M232" s="114"/>
      <c r="N232" s="115"/>
      <c r="O232" s="145"/>
    </row>
    <row r="233" spans="1:15" s="65" customFormat="1" ht="20.100000000000001" customHeight="1" x14ac:dyDescent="0.2">
      <c r="A233" s="74" t="s">
        <v>242</v>
      </c>
      <c r="E233" s="66" t="s">
        <v>208</v>
      </c>
      <c r="H233" s="114"/>
      <c r="I233" s="114"/>
      <c r="J233" s="114"/>
      <c r="K233" s="114"/>
      <c r="L233" s="114"/>
      <c r="M233" s="114"/>
      <c r="N233" s="115"/>
      <c r="O233" s="145"/>
    </row>
    <row r="234" spans="1:15" s="65" customFormat="1" ht="20.100000000000001" customHeight="1" x14ac:dyDescent="0.2">
      <c r="A234" s="74" t="s">
        <v>243</v>
      </c>
      <c r="E234" s="66" t="s">
        <v>211</v>
      </c>
      <c r="G234" s="72"/>
      <c r="H234" s="114"/>
      <c r="I234" s="114"/>
      <c r="J234" s="114"/>
      <c r="K234" s="114"/>
      <c r="L234" s="114"/>
      <c r="M234" s="114"/>
      <c r="N234" s="115"/>
      <c r="O234" s="145"/>
    </row>
    <row r="235" spans="1:15" s="65" customFormat="1" ht="20.100000000000001" customHeight="1" x14ac:dyDescent="0.2">
      <c r="A235" s="74" t="s">
        <v>244</v>
      </c>
      <c r="E235" s="66" t="s">
        <v>213</v>
      </c>
      <c r="G235" s="72"/>
      <c r="H235" s="114"/>
      <c r="I235" s="114"/>
      <c r="J235" s="114"/>
      <c r="K235" s="114"/>
      <c r="L235" s="114"/>
      <c r="M235" s="114"/>
      <c r="N235" s="115"/>
      <c r="O235" s="145"/>
    </row>
    <row r="236" spans="1:15" s="65" customFormat="1" ht="20.100000000000001" customHeight="1" x14ac:dyDescent="0.2">
      <c r="A236" s="74" t="s">
        <v>245</v>
      </c>
      <c r="E236" s="66" t="s">
        <v>215</v>
      </c>
      <c r="G236" s="72"/>
      <c r="H236" s="114"/>
      <c r="I236" s="114"/>
      <c r="J236" s="114"/>
      <c r="K236" s="114"/>
      <c r="L236" s="114"/>
      <c r="M236" s="114"/>
      <c r="N236" s="115"/>
      <c r="O236" s="145"/>
    </row>
    <row r="237" spans="1:15" s="65" customFormat="1" ht="20.100000000000001" customHeight="1" x14ac:dyDescent="0.2">
      <c r="A237" s="74" t="s">
        <v>246</v>
      </c>
      <c r="E237" s="66" t="s">
        <v>215</v>
      </c>
      <c r="G237" s="72"/>
      <c r="H237" s="114"/>
      <c r="I237" s="114"/>
      <c r="J237" s="114"/>
      <c r="K237" s="114"/>
      <c r="L237" s="114"/>
      <c r="M237" s="114"/>
      <c r="N237" s="115"/>
      <c r="O237" s="145"/>
    </row>
    <row r="238" spans="1:15" s="65" customFormat="1" ht="20.100000000000001" customHeight="1" x14ac:dyDescent="0.2">
      <c r="A238" s="74" t="s">
        <v>247</v>
      </c>
      <c r="E238" s="66" t="s">
        <v>218</v>
      </c>
      <c r="G238" s="72"/>
      <c r="H238" s="114"/>
      <c r="I238" s="114"/>
      <c r="J238" s="114"/>
      <c r="K238" s="114"/>
      <c r="L238" s="114"/>
      <c r="M238" s="114"/>
      <c r="N238" s="115"/>
      <c r="O238" s="145"/>
    </row>
    <row r="239" spans="1:15" s="65" customFormat="1" ht="20.100000000000001" customHeight="1" x14ac:dyDescent="0.2">
      <c r="A239" s="74" t="s">
        <v>248</v>
      </c>
      <c r="E239" s="66" t="s">
        <v>220</v>
      </c>
      <c r="G239" s="72"/>
      <c r="H239" s="114"/>
      <c r="I239" s="114"/>
      <c r="J239" s="114"/>
      <c r="K239" s="114"/>
      <c r="L239" s="114"/>
      <c r="M239" s="114"/>
      <c r="N239" s="115"/>
      <c r="O239" s="145"/>
    </row>
    <row r="240" spans="1:15" s="65" customFormat="1" ht="20.100000000000001" customHeight="1" x14ac:dyDescent="0.2">
      <c r="A240" s="74" t="s">
        <v>249</v>
      </c>
      <c r="E240" s="66" t="s">
        <v>222</v>
      </c>
      <c r="G240" s="72"/>
      <c r="H240" s="114"/>
      <c r="I240" s="114"/>
      <c r="J240" s="114"/>
      <c r="K240" s="114"/>
      <c r="L240" s="114"/>
      <c r="M240" s="114"/>
      <c r="N240" s="115"/>
      <c r="O240" s="145"/>
    </row>
    <row r="241" spans="1:15" s="65" customFormat="1" ht="20.100000000000001" customHeight="1" x14ac:dyDescent="0.2">
      <c r="A241" s="74" t="s">
        <v>250</v>
      </c>
      <c r="E241" s="66" t="s">
        <v>224</v>
      </c>
      <c r="G241" s="72"/>
      <c r="H241" s="114"/>
      <c r="I241" s="114"/>
      <c r="J241" s="114"/>
      <c r="K241" s="114"/>
      <c r="L241" s="114"/>
      <c r="M241" s="114"/>
      <c r="N241" s="115"/>
      <c r="O241" s="145"/>
    </row>
    <row r="242" spans="1:15" s="65" customFormat="1" ht="20.100000000000001" customHeight="1" x14ac:dyDescent="0.2">
      <c r="A242" s="74" t="s">
        <v>251</v>
      </c>
      <c r="E242" s="66" t="s">
        <v>226</v>
      </c>
      <c r="G242" s="72"/>
      <c r="H242" s="114"/>
      <c r="I242" s="114"/>
      <c r="J242" s="114"/>
      <c r="K242" s="114"/>
      <c r="L242" s="114"/>
      <c r="M242" s="114"/>
      <c r="N242" s="115"/>
      <c r="O242" s="145"/>
    </row>
    <row r="243" spans="1:15" s="65" customFormat="1" ht="20.100000000000001" customHeight="1" x14ac:dyDescent="0.2">
      <c r="A243" s="74" t="s">
        <v>252</v>
      </c>
      <c r="E243" s="66" t="s">
        <v>228</v>
      </c>
      <c r="G243" s="72"/>
      <c r="H243" s="114"/>
      <c r="I243" s="114"/>
      <c r="J243" s="114"/>
      <c r="K243" s="114"/>
      <c r="L243" s="114"/>
      <c r="M243" s="114"/>
      <c r="N243" s="115"/>
      <c r="O243" s="145"/>
    </row>
    <row r="244" spans="1:15" s="65" customFormat="1" ht="20.100000000000001" customHeight="1" x14ac:dyDescent="0.2">
      <c r="A244" s="74" t="s">
        <v>253</v>
      </c>
      <c r="E244" s="66" t="s">
        <v>230</v>
      </c>
      <c r="G244" s="72"/>
      <c r="H244" s="114"/>
      <c r="I244" s="114"/>
      <c r="J244" s="114"/>
      <c r="K244" s="114"/>
      <c r="L244" s="114"/>
      <c r="M244" s="114"/>
      <c r="N244" s="115"/>
      <c r="O244" s="145"/>
    </row>
    <row r="245" spans="1:15" s="65" customFormat="1" ht="20.100000000000001" customHeight="1" x14ac:dyDescent="0.2">
      <c r="A245" s="74" t="s">
        <v>254</v>
      </c>
      <c r="G245" s="72"/>
      <c r="H245" s="114"/>
      <c r="I245" s="114"/>
      <c r="J245" s="114"/>
      <c r="K245" s="114"/>
      <c r="L245" s="114"/>
      <c r="M245" s="114"/>
      <c r="N245" s="115"/>
      <c r="O245" s="145"/>
    </row>
    <row r="246" spans="1:15" s="65" customFormat="1" ht="20.100000000000001" customHeight="1" x14ac:dyDescent="0.2">
      <c r="A246" s="74" t="s">
        <v>255</v>
      </c>
      <c r="G246" s="72"/>
      <c r="H246" s="114"/>
      <c r="I246" s="114"/>
      <c r="J246" s="114"/>
      <c r="K246" s="114"/>
      <c r="L246" s="114"/>
      <c r="M246" s="114"/>
      <c r="N246" s="115"/>
      <c r="O246" s="145"/>
    </row>
    <row r="247" spans="1:15" s="65" customFormat="1" ht="20.100000000000001" customHeight="1" x14ac:dyDescent="0.2">
      <c r="A247" s="74" t="s">
        <v>256</v>
      </c>
      <c r="G247" s="72"/>
      <c r="H247" s="114"/>
      <c r="I247" s="114"/>
      <c r="J247" s="114"/>
      <c r="K247" s="114"/>
      <c r="L247" s="114"/>
      <c r="M247" s="114"/>
      <c r="N247" s="115"/>
      <c r="O247" s="145"/>
    </row>
    <row r="248" spans="1:15" s="65" customFormat="1" ht="20.100000000000001" customHeight="1" x14ac:dyDescent="0.2">
      <c r="A248" s="74" t="s">
        <v>257</v>
      </c>
      <c r="G248" s="72"/>
      <c r="H248" s="114"/>
      <c r="I248" s="114"/>
      <c r="J248" s="114"/>
      <c r="K248" s="114"/>
      <c r="L248" s="114"/>
      <c r="M248" s="114"/>
      <c r="N248" s="115"/>
      <c r="O248" s="145"/>
    </row>
    <row r="249" spans="1:15" s="65" customFormat="1" x14ac:dyDescent="0.2">
      <c r="A249" s="74" t="s">
        <v>258</v>
      </c>
      <c r="G249" s="72"/>
      <c r="H249" s="114"/>
      <c r="I249" s="114"/>
      <c r="J249" s="114"/>
      <c r="K249" s="114"/>
      <c r="L249" s="114"/>
      <c r="M249" s="114"/>
      <c r="N249" s="115"/>
      <c r="O249" s="145"/>
    </row>
    <row r="250" spans="1:15" s="65" customFormat="1" x14ac:dyDescent="0.2">
      <c r="A250" s="74" t="s">
        <v>259</v>
      </c>
      <c r="G250" s="72"/>
      <c r="H250" s="114"/>
      <c r="I250" s="114"/>
      <c r="J250" s="114"/>
      <c r="K250" s="114"/>
      <c r="L250" s="114"/>
      <c r="M250" s="114"/>
      <c r="N250" s="115"/>
      <c r="O250" s="145"/>
    </row>
    <row r="251" spans="1:15" s="65" customFormat="1" x14ac:dyDescent="0.2">
      <c r="A251" s="74" t="s">
        <v>260</v>
      </c>
      <c r="G251" s="72"/>
      <c r="H251" s="114"/>
      <c r="I251" s="114"/>
      <c r="J251" s="114"/>
      <c r="K251" s="114"/>
      <c r="L251" s="114"/>
      <c r="M251" s="114"/>
      <c r="N251" s="115"/>
      <c r="O251" s="145"/>
    </row>
    <row r="252" spans="1:15" s="65" customFormat="1" x14ac:dyDescent="0.2">
      <c r="A252" s="74" t="s">
        <v>261</v>
      </c>
      <c r="G252" s="72"/>
      <c r="H252" s="114"/>
      <c r="I252" s="114"/>
      <c r="J252" s="114"/>
      <c r="K252" s="114"/>
      <c r="L252" s="114"/>
      <c r="M252" s="114"/>
      <c r="N252" s="115"/>
      <c r="O252" s="145"/>
    </row>
    <row r="253" spans="1:15" s="65" customFormat="1" x14ac:dyDescent="0.2">
      <c r="A253" s="74" t="s">
        <v>262</v>
      </c>
      <c r="G253" s="72"/>
      <c r="H253" s="114"/>
      <c r="I253" s="114"/>
      <c r="J253" s="114"/>
      <c r="K253" s="114"/>
      <c r="L253" s="114"/>
      <c r="M253" s="114"/>
      <c r="N253" s="115"/>
      <c r="O253" s="145"/>
    </row>
    <row r="254" spans="1:15" s="65" customFormat="1" x14ac:dyDescent="0.2">
      <c r="A254" s="74" t="s">
        <v>263</v>
      </c>
      <c r="G254" s="72"/>
      <c r="H254" s="114"/>
      <c r="I254" s="114"/>
      <c r="J254" s="114"/>
      <c r="K254" s="114"/>
      <c r="L254" s="114"/>
      <c r="M254" s="114"/>
      <c r="N254" s="115"/>
      <c r="O254" s="145"/>
    </row>
    <row r="255" spans="1:15" s="65" customFormat="1" x14ac:dyDescent="0.2">
      <c r="A255" s="74" t="s">
        <v>264</v>
      </c>
      <c r="G255" s="72"/>
      <c r="H255" s="114"/>
      <c r="I255" s="114"/>
      <c r="J255" s="114"/>
      <c r="K255" s="114"/>
      <c r="L255" s="114"/>
      <c r="M255" s="114"/>
      <c r="N255" s="115"/>
      <c r="O255" s="145"/>
    </row>
    <row r="256" spans="1:15" s="65" customFormat="1" x14ac:dyDescent="0.2">
      <c r="A256" s="74" t="s">
        <v>265</v>
      </c>
      <c r="G256" s="72"/>
      <c r="H256" s="114"/>
      <c r="I256" s="114"/>
      <c r="J256" s="114"/>
      <c r="K256" s="114"/>
      <c r="L256" s="114"/>
      <c r="M256" s="114"/>
      <c r="N256" s="115"/>
      <c r="O256" s="145"/>
    </row>
    <row r="257" spans="1:25" s="65" customFormat="1" x14ac:dyDescent="0.2">
      <c r="A257" s="74" t="s">
        <v>266</v>
      </c>
      <c r="G257" s="72"/>
      <c r="H257" s="114"/>
      <c r="I257" s="114"/>
      <c r="J257" s="114"/>
      <c r="K257" s="114"/>
      <c r="L257" s="114"/>
      <c r="M257" s="114"/>
      <c r="N257" s="115"/>
      <c r="O257" s="145"/>
    </row>
    <row r="258" spans="1:25" s="115" customFormat="1" x14ac:dyDescent="0.2">
      <c r="A258" s="128" t="s">
        <v>267</v>
      </c>
      <c r="G258" s="126"/>
      <c r="H258" s="114"/>
      <c r="I258" s="114"/>
      <c r="J258" s="114"/>
      <c r="K258" s="114"/>
      <c r="L258" s="114"/>
      <c r="M258" s="114"/>
      <c r="O258" s="145"/>
      <c r="P258" s="65"/>
      <c r="Q258" s="65"/>
      <c r="R258" s="65"/>
      <c r="S258" s="65"/>
      <c r="T258" s="65"/>
      <c r="U258" s="65"/>
      <c r="V258" s="65"/>
      <c r="W258" s="65"/>
      <c r="X258" s="65"/>
      <c r="Y258" s="65"/>
    </row>
    <row r="259" spans="1:25" s="115" customFormat="1" x14ac:dyDescent="0.2">
      <c r="A259" s="128" t="s">
        <v>268</v>
      </c>
      <c r="G259" s="126"/>
      <c r="H259" s="114"/>
      <c r="I259" s="114"/>
      <c r="J259" s="114"/>
      <c r="K259" s="114"/>
      <c r="L259" s="114"/>
      <c r="M259" s="114"/>
      <c r="O259" s="145"/>
      <c r="P259" s="65"/>
      <c r="Q259" s="65"/>
      <c r="R259" s="65"/>
      <c r="S259" s="65"/>
      <c r="T259" s="65"/>
      <c r="U259" s="65"/>
      <c r="V259" s="65"/>
      <c r="W259" s="65"/>
      <c r="X259" s="65"/>
      <c r="Y259" s="65"/>
    </row>
    <row r="260" spans="1:25" s="115" customFormat="1" x14ac:dyDescent="0.2">
      <c r="A260" s="128" t="s">
        <v>269</v>
      </c>
      <c r="G260" s="126"/>
      <c r="H260" s="114"/>
      <c r="I260" s="114"/>
      <c r="J260" s="114"/>
      <c r="K260" s="114"/>
      <c r="L260" s="114"/>
      <c r="M260" s="114"/>
      <c r="O260" s="145"/>
      <c r="P260" s="65"/>
      <c r="Q260" s="65"/>
      <c r="R260" s="65"/>
      <c r="S260" s="65"/>
      <c r="T260" s="65"/>
      <c r="U260" s="65"/>
      <c r="V260" s="65"/>
      <c r="W260" s="65"/>
      <c r="X260" s="65"/>
      <c r="Y260" s="65"/>
    </row>
    <row r="261" spans="1:25" s="115" customFormat="1" x14ac:dyDescent="0.2">
      <c r="A261" s="128" t="s">
        <v>270</v>
      </c>
      <c r="G261" s="126"/>
      <c r="H261" s="114"/>
      <c r="I261" s="114"/>
      <c r="J261" s="114"/>
      <c r="K261" s="114"/>
      <c r="L261" s="114"/>
      <c r="M261" s="114"/>
      <c r="O261" s="145"/>
      <c r="P261" s="65"/>
      <c r="Q261" s="65"/>
      <c r="R261" s="65"/>
      <c r="S261" s="65"/>
      <c r="T261" s="65"/>
      <c r="U261" s="65"/>
      <c r="V261" s="65"/>
      <c r="W261" s="65"/>
      <c r="X261" s="65"/>
      <c r="Y261" s="65"/>
    </row>
    <row r="262" spans="1:25" s="115" customFormat="1" x14ac:dyDescent="0.2">
      <c r="A262" s="128" t="s">
        <v>271</v>
      </c>
      <c r="G262" s="126"/>
      <c r="H262" s="114"/>
      <c r="I262" s="114"/>
      <c r="J262" s="114"/>
      <c r="K262" s="114"/>
      <c r="L262" s="114"/>
      <c r="M262" s="114"/>
      <c r="O262" s="145"/>
      <c r="P262" s="65"/>
      <c r="Q262" s="65"/>
      <c r="R262" s="65"/>
      <c r="S262" s="65"/>
      <c r="T262" s="65"/>
      <c r="U262" s="65"/>
      <c r="V262" s="65"/>
      <c r="W262" s="65"/>
      <c r="X262" s="65"/>
      <c r="Y262" s="65"/>
    </row>
    <row r="263" spans="1:25" s="115" customFormat="1" x14ac:dyDescent="0.2">
      <c r="A263" s="128" t="s">
        <v>272</v>
      </c>
      <c r="G263" s="126"/>
      <c r="H263" s="114"/>
      <c r="I263" s="114"/>
      <c r="J263" s="114"/>
      <c r="K263" s="114"/>
      <c r="L263" s="114"/>
      <c r="M263" s="114"/>
      <c r="O263" s="145"/>
      <c r="P263" s="65"/>
      <c r="Q263" s="65"/>
      <c r="R263" s="65"/>
      <c r="S263" s="65"/>
      <c r="T263" s="65"/>
      <c r="U263" s="65"/>
      <c r="V263" s="65"/>
      <c r="W263" s="65"/>
      <c r="X263" s="65"/>
      <c r="Y263" s="65"/>
    </row>
    <row r="264" spans="1:25" s="115" customFormat="1" x14ac:dyDescent="0.2">
      <c r="A264" s="128" t="s">
        <v>273</v>
      </c>
      <c r="G264" s="126"/>
      <c r="H264" s="114"/>
      <c r="I264" s="114"/>
      <c r="J264" s="114"/>
      <c r="K264" s="114"/>
      <c r="L264" s="114"/>
      <c r="M264" s="114"/>
      <c r="O264" s="145"/>
      <c r="P264" s="65"/>
      <c r="Q264" s="65"/>
      <c r="R264" s="65"/>
      <c r="S264" s="65"/>
      <c r="T264" s="65"/>
      <c r="U264" s="65"/>
      <c r="V264" s="65"/>
      <c r="W264" s="65"/>
      <c r="X264" s="65"/>
      <c r="Y264" s="65"/>
    </row>
    <row r="265" spans="1:25" s="115" customFormat="1" x14ac:dyDescent="0.2">
      <c r="A265" s="128" t="s">
        <v>274</v>
      </c>
      <c r="G265" s="126"/>
      <c r="H265" s="114"/>
      <c r="I265" s="114"/>
      <c r="J265" s="114"/>
      <c r="K265" s="114"/>
      <c r="L265" s="114"/>
      <c r="M265" s="114"/>
      <c r="O265" s="145"/>
      <c r="P265" s="65"/>
      <c r="Q265" s="65"/>
      <c r="R265" s="65"/>
      <c r="S265" s="65"/>
      <c r="T265" s="65"/>
      <c r="U265" s="65"/>
      <c r="V265" s="65"/>
      <c r="W265" s="65"/>
      <c r="X265" s="65"/>
      <c r="Y265" s="65"/>
    </row>
    <row r="266" spans="1:25" s="115" customFormat="1" x14ac:dyDescent="0.2">
      <c r="A266" s="128" t="s">
        <v>275</v>
      </c>
      <c r="G266" s="126"/>
      <c r="H266" s="114"/>
      <c r="I266" s="114"/>
      <c r="J266" s="114"/>
      <c r="K266" s="114"/>
      <c r="L266" s="114"/>
      <c r="M266" s="114"/>
      <c r="O266" s="145"/>
      <c r="P266" s="65"/>
      <c r="Q266" s="65"/>
      <c r="R266" s="65"/>
      <c r="S266" s="65"/>
      <c r="T266" s="65"/>
      <c r="U266" s="65"/>
      <c r="V266" s="65"/>
      <c r="W266" s="65"/>
      <c r="X266" s="65"/>
      <c r="Y266" s="65"/>
    </row>
    <row r="267" spans="1:25" s="115" customFormat="1" x14ac:dyDescent="0.2">
      <c r="A267" s="128" t="s">
        <v>276</v>
      </c>
      <c r="G267" s="126"/>
      <c r="H267" s="114"/>
      <c r="I267" s="114"/>
      <c r="J267" s="114"/>
      <c r="K267" s="114"/>
      <c r="L267" s="114"/>
      <c r="M267" s="114"/>
      <c r="O267" s="145"/>
      <c r="P267" s="65"/>
      <c r="Q267" s="65"/>
      <c r="R267" s="65"/>
      <c r="S267" s="65"/>
      <c r="T267" s="65"/>
      <c r="U267" s="65"/>
      <c r="V267" s="65"/>
      <c r="W267" s="65"/>
      <c r="X267" s="65"/>
      <c r="Y267" s="65"/>
    </row>
    <row r="268" spans="1:25" s="115" customFormat="1" x14ac:dyDescent="0.2">
      <c r="A268" s="128" t="s">
        <v>277</v>
      </c>
      <c r="G268" s="126"/>
      <c r="H268" s="114"/>
      <c r="I268" s="114"/>
      <c r="J268" s="114"/>
      <c r="K268" s="114"/>
      <c r="L268" s="114"/>
      <c r="M268" s="114"/>
      <c r="O268" s="145"/>
      <c r="P268" s="65"/>
      <c r="Q268" s="65"/>
      <c r="R268" s="65"/>
      <c r="S268" s="65"/>
      <c r="T268" s="65"/>
      <c r="U268" s="65"/>
      <c r="V268" s="65"/>
      <c r="W268" s="65"/>
      <c r="X268" s="65"/>
      <c r="Y268" s="65"/>
    </row>
    <row r="269" spans="1:25" s="115" customFormat="1" x14ac:dyDescent="0.2">
      <c r="A269" s="128" t="s">
        <v>278</v>
      </c>
      <c r="G269" s="126"/>
      <c r="H269" s="114"/>
      <c r="I269" s="114"/>
      <c r="J269" s="114"/>
      <c r="K269" s="114"/>
      <c r="L269" s="114"/>
      <c r="M269" s="114"/>
      <c r="O269" s="145"/>
      <c r="P269" s="65"/>
      <c r="Q269" s="65"/>
      <c r="R269" s="65"/>
      <c r="S269" s="65"/>
      <c r="T269" s="65"/>
      <c r="U269" s="65"/>
      <c r="V269" s="65"/>
      <c r="W269" s="65"/>
      <c r="X269" s="65"/>
      <c r="Y269" s="65"/>
    </row>
    <row r="270" spans="1:25" s="115" customFormat="1" x14ac:dyDescent="0.2">
      <c r="A270" s="128" t="s">
        <v>279</v>
      </c>
      <c r="G270" s="126"/>
      <c r="H270" s="114"/>
      <c r="I270" s="114"/>
      <c r="J270" s="114"/>
      <c r="K270" s="114"/>
      <c r="L270" s="114"/>
      <c r="M270" s="114"/>
      <c r="O270" s="145"/>
      <c r="P270" s="65"/>
      <c r="Q270" s="65"/>
      <c r="R270" s="65"/>
      <c r="S270" s="65"/>
      <c r="T270" s="65"/>
      <c r="U270" s="65"/>
      <c r="V270" s="65"/>
      <c r="W270" s="65"/>
      <c r="X270" s="65"/>
      <c r="Y270" s="65"/>
    </row>
    <row r="271" spans="1:25" s="115" customFormat="1" x14ac:dyDescent="0.2">
      <c r="A271" s="128" t="s">
        <v>280</v>
      </c>
      <c r="G271" s="126"/>
      <c r="H271" s="114"/>
      <c r="I271" s="114"/>
      <c r="J271" s="114"/>
      <c r="K271" s="114"/>
      <c r="L271" s="114"/>
      <c r="M271" s="114"/>
      <c r="O271" s="145"/>
      <c r="P271" s="65"/>
      <c r="Q271" s="65"/>
      <c r="R271" s="65"/>
      <c r="S271" s="65"/>
      <c r="T271" s="65"/>
      <c r="U271" s="65"/>
      <c r="V271" s="65"/>
      <c r="W271" s="65"/>
      <c r="X271" s="65"/>
      <c r="Y271" s="65"/>
    </row>
    <row r="272" spans="1:25" s="115" customFormat="1" x14ac:dyDescent="0.2">
      <c r="A272" s="117"/>
      <c r="G272" s="126"/>
      <c r="H272" s="114"/>
      <c r="I272" s="114"/>
      <c r="J272" s="114"/>
      <c r="K272" s="114"/>
      <c r="L272" s="114"/>
      <c r="M272" s="114"/>
      <c r="O272" s="145"/>
      <c r="P272" s="65"/>
      <c r="Q272" s="65"/>
      <c r="R272" s="65"/>
      <c r="S272" s="65"/>
      <c r="T272" s="65"/>
      <c r="U272" s="65"/>
      <c r="V272" s="65"/>
      <c r="W272" s="65"/>
      <c r="X272" s="65"/>
      <c r="Y272" s="65"/>
    </row>
    <row r="273" spans="1:25" s="115" customFormat="1" x14ac:dyDescent="0.25">
      <c r="A273" s="129"/>
      <c r="G273" s="126"/>
      <c r="H273" s="114"/>
      <c r="I273" s="114"/>
      <c r="J273" s="114"/>
      <c r="K273" s="114"/>
      <c r="L273" s="114"/>
      <c r="M273" s="114"/>
      <c r="O273" s="145"/>
      <c r="P273" s="65"/>
      <c r="Q273" s="65"/>
      <c r="R273" s="65"/>
      <c r="S273" s="65"/>
      <c r="T273" s="65"/>
      <c r="U273" s="65"/>
      <c r="V273" s="65"/>
      <c r="W273" s="65"/>
      <c r="X273" s="65"/>
      <c r="Y273" s="65"/>
    </row>
    <row r="274" spans="1:25" s="115" customFormat="1" x14ac:dyDescent="0.25">
      <c r="A274" s="129"/>
      <c r="G274" s="126"/>
      <c r="H274" s="114"/>
      <c r="I274" s="114"/>
      <c r="J274" s="114"/>
      <c r="K274" s="114"/>
      <c r="L274" s="114"/>
      <c r="M274" s="114"/>
      <c r="O274" s="145"/>
      <c r="P274" s="65"/>
      <c r="Q274" s="65"/>
      <c r="R274" s="65"/>
      <c r="S274" s="65"/>
      <c r="T274" s="65"/>
      <c r="U274" s="65"/>
      <c r="V274" s="65"/>
      <c r="W274" s="65"/>
      <c r="X274" s="65"/>
      <c r="Y274" s="65"/>
    </row>
    <row r="275" spans="1:25" s="11" customFormat="1" x14ac:dyDescent="0.25">
      <c r="A275" s="130"/>
      <c r="G275" s="131"/>
      <c r="H275" s="111"/>
      <c r="I275" s="111"/>
      <c r="J275" s="111"/>
      <c r="K275" s="111"/>
      <c r="L275" s="111"/>
      <c r="M275" s="111"/>
      <c r="O275" s="59"/>
      <c r="P275" s="10"/>
      <c r="Q275" s="10"/>
      <c r="R275" s="10"/>
      <c r="S275" s="10"/>
      <c r="T275" s="10"/>
      <c r="U275" s="10"/>
      <c r="V275" s="10"/>
      <c r="W275" s="10"/>
      <c r="X275" s="10"/>
      <c r="Y275" s="10"/>
    </row>
    <row r="276" spans="1:25" s="11" customFormat="1" x14ac:dyDescent="0.25">
      <c r="A276" s="130"/>
      <c r="G276" s="131"/>
      <c r="H276" s="111"/>
      <c r="I276" s="111"/>
      <c r="J276" s="111"/>
      <c r="K276" s="111"/>
      <c r="L276" s="111"/>
      <c r="M276" s="111"/>
      <c r="O276" s="59"/>
      <c r="P276" s="10"/>
      <c r="Q276" s="10"/>
      <c r="R276" s="10"/>
      <c r="S276" s="10"/>
      <c r="T276" s="10"/>
      <c r="U276" s="10"/>
      <c r="V276" s="10"/>
      <c r="W276" s="10"/>
      <c r="X276" s="10"/>
      <c r="Y276" s="10"/>
    </row>
    <row r="277" spans="1:25" s="11" customFormat="1" x14ac:dyDescent="0.25">
      <c r="A277" s="130"/>
      <c r="G277" s="131"/>
      <c r="H277" s="111"/>
      <c r="I277" s="111"/>
      <c r="J277" s="111"/>
      <c r="K277" s="111"/>
      <c r="L277" s="111"/>
      <c r="M277" s="111"/>
      <c r="O277" s="59"/>
      <c r="P277" s="10"/>
      <c r="Q277" s="10"/>
      <c r="R277" s="10"/>
      <c r="S277" s="10"/>
      <c r="T277" s="10"/>
      <c r="U277" s="10"/>
      <c r="V277" s="10"/>
      <c r="W277" s="10"/>
      <c r="X277" s="10"/>
      <c r="Y277" s="10"/>
    </row>
    <row r="278" spans="1:25" s="11" customFormat="1" x14ac:dyDescent="0.25">
      <c r="A278" s="130"/>
      <c r="G278" s="131"/>
      <c r="H278" s="111"/>
      <c r="I278" s="111"/>
      <c r="J278" s="111"/>
      <c r="K278" s="111"/>
      <c r="L278" s="111"/>
      <c r="M278" s="111"/>
      <c r="O278" s="59"/>
      <c r="P278" s="10"/>
      <c r="Q278" s="10"/>
      <c r="R278" s="10"/>
      <c r="S278" s="10"/>
      <c r="T278" s="10"/>
      <c r="U278" s="10"/>
      <c r="V278" s="10"/>
      <c r="W278" s="10"/>
      <c r="X278" s="10"/>
      <c r="Y278" s="10"/>
    </row>
    <row r="279" spans="1:25" s="11" customFormat="1" x14ac:dyDescent="0.25">
      <c r="A279" s="130"/>
      <c r="G279" s="131"/>
      <c r="H279" s="111"/>
      <c r="I279" s="111"/>
      <c r="J279" s="111"/>
      <c r="K279" s="111"/>
      <c r="L279" s="111"/>
      <c r="M279" s="111"/>
      <c r="O279" s="59"/>
      <c r="P279" s="10"/>
      <c r="Q279" s="10"/>
      <c r="R279" s="10"/>
      <c r="S279" s="10"/>
      <c r="T279" s="10"/>
      <c r="U279" s="10"/>
      <c r="V279" s="10"/>
      <c r="W279" s="10"/>
      <c r="X279" s="10"/>
      <c r="Y279" s="10"/>
    </row>
    <row r="280" spans="1:25" s="11" customFormat="1" x14ac:dyDescent="0.25">
      <c r="A280" s="130"/>
      <c r="G280" s="131"/>
      <c r="H280" s="111"/>
      <c r="I280" s="111"/>
      <c r="J280" s="111"/>
      <c r="K280" s="111"/>
      <c r="L280" s="111"/>
      <c r="M280" s="111"/>
      <c r="O280" s="59"/>
      <c r="P280" s="10"/>
      <c r="Q280" s="10"/>
      <c r="R280" s="10"/>
      <c r="S280" s="10"/>
      <c r="T280" s="10"/>
      <c r="U280" s="10"/>
      <c r="V280" s="10"/>
      <c r="W280" s="10"/>
      <c r="X280" s="10"/>
      <c r="Y280" s="10"/>
    </row>
    <row r="281" spans="1:25" s="11" customFormat="1" x14ac:dyDescent="0.25">
      <c r="A281" s="130"/>
      <c r="G281" s="131"/>
      <c r="H281" s="111"/>
      <c r="I281" s="111"/>
      <c r="J281" s="111"/>
      <c r="K281" s="111"/>
      <c r="L281" s="111"/>
      <c r="M281" s="111"/>
      <c r="O281" s="59"/>
      <c r="P281" s="10"/>
      <c r="Q281" s="10"/>
      <c r="R281" s="10"/>
      <c r="S281" s="10"/>
      <c r="T281" s="10"/>
      <c r="U281" s="10"/>
      <c r="V281" s="10"/>
      <c r="W281" s="10"/>
      <c r="X281" s="10"/>
      <c r="Y281" s="10"/>
    </row>
    <row r="282" spans="1:25" s="11" customFormat="1" x14ac:dyDescent="0.25">
      <c r="A282" s="130"/>
      <c r="G282" s="131"/>
      <c r="H282" s="111"/>
      <c r="I282" s="111"/>
      <c r="J282" s="111"/>
      <c r="K282" s="111"/>
      <c r="L282" s="111"/>
      <c r="M282" s="111"/>
      <c r="O282" s="59"/>
      <c r="P282" s="10"/>
      <c r="Q282" s="10"/>
      <c r="R282" s="10"/>
      <c r="S282" s="10"/>
      <c r="T282" s="10"/>
      <c r="U282" s="10"/>
      <c r="V282" s="10"/>
      <c r="W282" s="10"/>
      <c r="X282" s="10"/>
      <c r="Y282" s="10"/>
    </row>
    <row r="283" spans="1:25" s="11" customFormat="1" x14ac:dyDescent="0.25">
      <c r="A283" s="130"/>
      <c r="G283" s="131"/>
      <c r="H283" s="111"/>
      <c r="I283" s="111"/>
      <c r="J283" s="111"/>
      <c r="K283" s="111"/>
      <c r="L283" s="111"/>
      <c r="M283" s="111"/>
      <c r="O283" s="59"/>
      <c r="P283" s="10"/>
      <c r="Q283" s="10"/>
      <c r="R283" s="10"/>
      <c r="S283" s="10"/>
      <c r="T283" s="10"/>
      <c r="U283" s="10"/>
      <c r="V283" s="10"/>
      <c r="W283" s="10"/>
      <c r="X283" s="10"/>
      <c r="Y283" s="10"/>
    </row>
    <row r="284" spans="1:25" s="11" customFormat="1" x14ac:dyDescent="0.25">
      <c r="A284" s="130"/>
      <c r="G284" s="131"/>
      <c r="H284" s="111"/>
      <c r="I284" s="111"/>
      <c r="J284" s="111"/>
      <c r="K284" s="111"/>
      <c r="L284" s="111"/>
      <c r="M284" s="111"/>
      <c r="O284" s="59"/>
      <c r="P284" s="10"/>
      <c r="Q284" s="10"/>
      <c r="R284" s="10"/>
      <c r="S284" s="10"/>
      <c r="T284" s="10"/>
      <c r="U284" s="10"/>
      <c r="V284" s="10"/>
      <c r="W284" s="10"/>
      <c r="X284" s="10"/>
      <c r="Y284" s="10"/>
    </row>
    <row r="285" spans="1:25" s="11" customFormat="1" x14ac:dyDescent="0.25">
      <c r="A285" s="130"/>
      <c r="G285" s="131"/>
      <c r="H285" s="111"/>
      <c r="I285" s="111"/>
      <c r="J285" s="111"/>
      <c r="K285" s="111"/>
      <c r="L285" s="111"/>
      <c r="M285" s="111"/>
      <c r="O285" s="59"/>
      <c r="P285" s="10"/>
      <c r="Q285" s="10"/>
      <c r="R285" s="10"/>
      <c r="S285" s="10"/>
      <c r="T285" s="10"/>
      <c r="U285" s="10"/>
      <c r="V285" s="10"/>
      <c r="W285" s="10"/>
      <c r="X285" s="10"/>
      <c r="Y285" s="10"/>
    </row>
    <row r="286" spans="1:25" s="11" customFormat="1" x14ac:dyDescent="0.25">
      <c r="A286" s="130"/>
      <c r="G286" s="131"/>
      <c r="H286" s="111"/>
      <c r="I286" s="111"/>
      <c r="J286" s="111"/>
      <c r="K286" s="111"/>
      <c r="L286" s="111"/>
      <c r="M286" s="111"/>
      <c r="O286" s="59"/>
      <c r="P286" s="10"/>
      <c r="Q286" s="10"/>
      <c r="R286" s="10"/>
      <c r="S286" s="10"/>
      <c r="T286" s="10"/>
      <c r="U286" s="10"/>
      <c r="V286" s="10"/>
      <c r="W286" s="10"/>
      <c r="X286" s="10"/>
      <c r="Y286" s="10"/>
    </row>
    <row r="287" spans="1:25" s="11" customFormat="1" x14ac:dyDescent="0.25">
      <c r="A287" s="130"/>
      <c r="G287" s="131"/>
      <c r="H287" s="111"/>
      <c r="I287" s="111"/>
      <c r="J287" s="111"/>
      <c r="K287" s="111"/>
      <c r="L287" s="111"/>
      <c r="M287" s="111"/>
      <c r="O287" s="59"/>
      <c r="P287" s="10"/>
      <c r="Q287" s="10"/>
      <c r="R287" s="10"/>
      <c r="S287" s="10"/>
      <c r="T287" s="10"/>
      <c r="U287" s="10"/>
      <c r="V287" s="10"/>
      <c r="W287" s="10"/>
      <c r="X287" s="10"/>
      <c r="Y287" s="10"/>
    </row>
    <row r="288" spans="1:25" s="11" customFormat="1" x14ac:dyDescent="0.25">
      <c r="A288" s="130"/>
      <c r="G288" s="131"/>
      <c r="H288" s="111"/>
      <c r="I288" s="111"/>
      <c r="J288" s="111"/>
      <c r="K288" s="111"/>
      <c r="L288" s="111"/>
      <c r="M288" s="111"/>
      <c r="O288" s="59"/>
      <c r="P288" s="10"/>
      <c r="Q288" s="10"/>
      <c r="R288" s="10"/>
      <c r="S288" s="10"/>
      <c r="T288" s="10"/>
      <c r="U288" s="10"/>
      <c r="V288" s="10"/>
      <c r="W288" s="10"/>
      <c r="X288" s="10"/>
      <c r="Y288" s="10"/>
    </row>
    <row r="289" spans="1:25" s="11" customFormat="1" x14ac:dyDescent="0.25">
      <c r="A289" s="130"/>
      <c r="G289" s="131"/>
      <c r="H289" s="111"/>
      <c r="I289" s="111"/>
      <c r="J289" s="111"/>
      <c r="K289" s="111"/>
      <c r="L289" s="111"/>
      <c r="M289" s="111"/>
      <c r="O289" s="59"/>
      <c r="P289" s="10"/>
      <c r="Q289" s="10"/>
      <c r="R289" s="10"/>
      <c r="S289" s="10"/>
      <c r="T289" s="10"/>
      <c r="U289" s="10"/>
      <c r="V289" s="10"/>
      <c r="W289" s="10"/>
      <c r="X289" s="10"/>
      <c r="Y289" s="10"/>
    </row>
    <row r="290" spans="1:25" s="10" customFormat="1" x14ac:dyDescent="0.25">
      <c r="A290" s="76"/>
      <c r="G290" s="77"/>
      <c r="H290" s="111"/>
      <c r="I290" s="111"/>
      <c r="J290" s="111"/>
      <c r="K290" s="111"/>
      <c r="L290" s="111"/>
      <c r="M290" s="111"/>
      <c r="N290" s="11"/>
      <c r="O290" s="59"/>
    </row>
    <row r="291" spans="1:25" s="10" customFormat="1" x14ac:dyDescent="0.25">
      <c r="A291" s="76"/>
      <c r="G291" s="77"/>
      <c r="H291" s="111"/>
      <c r="I291" s="111"/>
      <c r="J291" s="111"/>
      <c r="K291" s="111"/>
      <c r="L291" s="111"/>
      <c r="M291" s="111"/>
      <c r="N291" s="11"/>
      <c r="O291" s="59"/>
    </row>
    <row r="292" spans="1:25" s="10" customFormat="1" x14ac:dyDescent="0.25">
      <c r="A292" s="76"/>
      <c r="G292" s="77"/>
      <c r="H292" s="111"/>
      <c r="I292" s="111"/>
      <c r="J292" s="111"/>
      <c r="K292" s="111"/>
      <c r="L292" s="111"/>
      <c r="M292" s="111"/>
      <c r="N292" s="11"/>
      <c r="O292" s="59"/>
    </row>
    <row r="293" spans="1:25" s="10" customFormat="1" x14ac:dyDescent="0.25">
      <c r="A293" s="76"/>
      <c r="G293" s="77"/>
      <c r="H293" s="111"/>
      <c r="I293" s="111"/>
      <c r="J293" s="111"/>
      <c r="K293" s="111"/>
      <c r="L293" s="111"/>
      <c r="M293" s="111"/>
      <c r="N293" s="11"/>
      <c r="O293" s="59"/>
    </row>
    <row r="294" spans="1:25" s="10" customFormat="1" x14ac:dyDescent="0.25">
      <c r="A294" s="76"/>
      <c r="G294" s="77"/>
      <c r="H294" s="111"/>
      <c r="I294" s="111"/>
      <c r="J294" s="111"/>
      <c r="K294" s="111"/>
      <c r="L294" s="111"/>
      <c r="M294" s="111"/>
      <c r="N294" s="11"/>
      <c r="O294" s="59"/>
    </row>
    <row r="295" spans="1:25" s="10" customFormat="1" x14ac:dyDescent="0.25">
      <c r="A295" s="76"/>
      <c r="G295" s="77"/>
      <c r="H295" s="111"/>
      <c r="I295" s="111"/>
      <c r="J295" s="111"/>
      <c r="K295" s="111"/>
      <c r="L295" s="111"/>
      <c r="M295" s="111"/>
      <c r="N295" s="11"/>
      <c r="O295" s="59"/>
    </row>
    <row r="296" spans="1:25" s="10" customFormat="1" x14ac:dyDescent="0.25">
      <c r="A296" s="76"/>
      <c r="G296" s="77"/>
      <c r="H296" s="111"/>
      <c r="I296" s="111"/>
      <c r="J296" s="111"/>
      <c r="K296" s="111"/>
      <c r="L296" s="111"/>
      <c r="M296" s="111"/>
      <c r="N296" s="11"/>
      <c r="O296" s="59"/>
    </row>
    <row r="297" spans="1:25" s="10" customFormat="1" x14ac:dyDescent="0.25">
      <c r="A297" s="76"/>
      <c r="G297" s="77"/>
      <c r="H297" s="111"/>
      <c r="I297" s="111"/>
      <c r="J297" s="111"/>
      <c r="K297" s="111"/>
      <c r="L297" s="111"/>
      <c r="M297" s="111"/>
      <c r="N297" s="11"/>
      <c r="O297" s="59"/>
    </row>
    <row r="298" spans="1:25" s="10" customFormat="1" x14ac:dyDescent="0.25">
      <c r="A298" s="76"/>
      <c r="G298" s="77"/>
      <c r="H298" s="111"/>
      <c r="I298" s="111"/>
      <c r="J298" s="111"/>
      <c r="K298" s="111"/>
      <c r="L298" s="111"/>
      <c r="M298" s="111"/>
      <c r="N298" s="11"/>
      <c r="O298" s="59"/>
    </row>
    <row r="299" spans="1:25" s="10" customFormat="1" x14ac:dyDescent="0.25">
      <c r="A299" s="76"/>
      <c r="G299" s="77"/>
      <c r="H299" s="111"/>
      <c r="I299" s="111"/>
      <c r="J299" s="111"/>
      <c r="K299" s="111"/>
      <c r="L299" s="111"/>
      <c r="M299" s="111"/>
      <c r="N299" s="11"/>
      <c r="O299" s="59"/>
    </row>
    <row r="300" spans="1:25" s="10" customFormat="1" x14ac:dyDescent="0.25">
      <c r="A300" s="76"/>
      <c r="G300" s="77"/>
      <c r="H300" s="111"/>
      <c r="I300" s="111"/>
      <c r="J300" s="111"/>
      <c r="K300" s="111"/>
      <c r="L300" s="111"/>
      <c r="M300" s="111"/>
      <c r="N300" s="11"/>
      <c r="O300" s="59"/>
    </row>
    <row r="301" spans="1:25" s="10" customFormat="1" x14ac:dyDescent="0.25">
      <c r="A301" s="76"/>
      <c r="G301" s="77"/>
      <c r="H301" s="111"/>
      <c r="I301" s="111"/>
      <c r="J301" s="111"/>
      <c r="K301" s="111"/>
      <c r="L301" s="111"/>
      <c r="M301" s="111"/>
      <c r="N301" s="11"/>
      <c r="O301" s="59"/>
    </row>
    <row r="302" spans="1:25" s="10" customFormat="1" x14ac:dyDescent="0.25">
      <c r="A302" s="76"/>
      <c r="G302" s="77"/>
      <c r="H302" s="111"/>
      <c r="I302" s="111"/>
      <c r="J302" s="111"/>
      <c r="K302" s="111"/>
      <c r="L302" s="111"/>
      <c r="M302" s="111"/>
      <c r="N302" s="11"/>
      <c r="O302" s="59"/>
    </row>
    <row r="303" spans="1:25" s="10" customFormat="1" x14ac:dyDescent="0.25">
      <c r="A303" s="76"/>
      <c r="G303" s="77"/>
      <c r="H303" s="111"/>
      <c r="I303" s="111"/>
      <c r="J303" s="111"/>
      <c r="K303" s="111"/>
      <c r="L303" s="111"/>
      <c r="M303" s="111"/>
      <c r="N303" s="11"/>
      <c r="O303" s="59"/>
    </row>
    <row r="304" spans="1:25" s="10" customFormat="1" x14ac:dyDescent="0.25">
      <c r="A304" s="76"/>
      <c r="G304" s="77"/>
      <c r="H304" s="111"/>
      <c r="I304" s="111"/>
      <c r="J304" s="111"/>
      <c r="K304" s="111"/>
      <c r="L304" s="111"/>
      <c r="M304" s="111"/>
      <c r="N304" s="11"/>
      <c r="O304" s="59"/>
    </row>
    <row r="305" spans="1:15" s="10" customFormat="1" x14ac:dyDescent="0.25">
      <c r="A305" s="76"/>
      <c r="G305" s="77"/>
      <c r="H305" s="111"/>
      <c r="I305" s="111"/>
      <c r="J305" s="111"/>
      <c r="K305" s="111"/>
      <c r="L305" s="111"/>
      <c r="M305" s="111"/>
      <c r="N305" s="11"/>
      <c r="O305" s="59"/>
    </row>
    <row r="306" spans="1:15" s="10" customFormat="1" x14ac:dyDescent="0.25">
      <c r="A306" s="76"/>
      <c r="G306" s="77"/>
      <c r="H306" s="111"/>
      <c r="I306" s="111"/>
      <c r="J306" s="111"/>
      <c r="K306" s="111"/>
      <c r="L306" s="111"/>
      <c r="M306" s="111"/>
      <c r="N306" s="11"/>
      <c r="O306" s="59"/>
    </row>
    <row r="307" spans="1:15" s="10" customFormat="1" x14ac:dyDescent="0.25">
      <c r="A307" s="76"/>
      <c r="G307" s="77"/>
      <c r="H307" s="111"/>
      <c r="I307" s="111"/>
      <c r="J307" s="111"/>
      <c r="K307" s="111"/>
      <c r="L307" s="111"/>
      <c r="M307" s="111"/>
      <c r="N307" s="11"/>
      <c r="O307" s="59"/>
    </row>
    <row r="308" spans="1:15" s="10" customFormat="1" x14ac:dyDescent="0.25">
      <c r="A308" s="76"/>
      <c r="G308" s="77"/>
      <c r="H308" s="111"/>
      <c r="I308" s="111"/>
      <c r="J308" s="111"/>
      <c r="K308" s="111"/>
      <c r="L308" s="111"/>
      <c r="M308" s="111"/>
      <c r="N308" s="11"/>
      <c r="O308" s="59"/>
    </row>
    <row r="309" spans="1:15" s="10" customFormat="1" x14ac:dyDescent="0.25">
      <c r="A309" s="76"/>
      <c r="G309" s="77"/>
      <c r="H309" s="111"/>
      <c r="I309" s="111"/>
      <c r="J309" s="111"/>
      <c r="K309" s="111"/>
      <c r="L309" s="111"/>
      <c r="M309" s="111"/>
      <c r="N309" s="11"/>
      <c r="O309" s="59"/>
    </row>
    <row r="310" spans="1:15" s="10" customFormat="1" x14ac:dyDescent="0.25">
      <c r="A310" s="76"/>
      <c r="G310" s="77"/>
      <c r="H310" s="111"/>
      <c r="I310" s="111"/>
      <c r="J310" s="111"/>
      <c r="K310" s="111"/>
      <c r="L310" s="111"/>
      <c r="M310" s="111"/>
      <c r="N310" s="11"/>
      <c r="O310" s="59"/>
    </row>
    <row r="311" spans="1:15" s="10" customFormat="1" x14ac:dyDescent="0.25">
      <c r="A311" s="76"/>
      <c r="G311" s="77"/>
      <c r="H311" s="111"/>
      <c r="I311" s="111"/>
      <c r="J311" s="111"/>
      <c r="K311" s="111"/>
      <c r="L311" s="111"/>
      <c r="M311" s="111"/>
      <c r="N311" s="11"/>
      <c r="O311" s="59"/>
    </row>
    <row r="312" spans="1:15" s="10" customFormat="1" x14ac:dyDescent="0.25">
      <c r="A312" s="76"/>
      <c r="G312" s="77"/>
      <c r="H312" s="111"/>
      <c r="I312" s="111"/>
      <c r="J312" s="111"/>
      <c r="K312" s="111"/>
      <c r="L312" s="111"/>
      <c r="M312" s="111"/>
      <c r="N312" s="11"/>
      <c r="O312" s="59"/>
    </row>
    <row r="313" spans="1:15" s="10" customFormat="1" x14ac:dyDescent="0.25">
      <c r="A313" s="76"/>
      <c r="G313" s="77"/>
      <c r="H313" s="111"/>
      <c r="I313" s="111"/>
      <c r="J313" s="111"/>
      <c r="K313" s="111"/>
      <c r="L313" s="111"/>
      <c r="M313" s="111"/>
      <c r="N313" s="11"/>
      <c r="O313" s="59"/>
    </row>
    <row r="314" spans="1:15" s="10" customFormat="1" x14ac:dyDescent="0.25">
      <c r="A314" s="76"/>
      <c r="G314" s="77"/>
      <c r="H314" s="111"/>
      <c r="I314" s="111"/>
      <c r="J314" s="111"/>
      <c r="K314" s="111"/>
      <c r="L314" s="111"/>
      <c r="M314" s="111"/>
      <c r="N314" s="11"/>
      <c r="O314" s="59"/>
    </row>
    <row r="315" spans="1:15" s="10" customFormat="1" x14ac:dyDescent="0.25">
      <c r="A315" s="76"/>
      <c r="G315" s="77"/>
      <c r="H315" s="111"/>
      <c r="I315" s="111"/>
      <c r="J315" s="111"/>
      <c r="K315" s="111"/>
      <c r="L315" s="111"/>
      <c r="M315" s="111"/>
      <c r="N315" s="11"/>
      <c r="O315" s="59"/>
    </row>
    <row r="316" spans="1:15" s="10" customFormat="1" x14ac:dyDescent="0.25">
      <c r="A316" s="76"/>
      <c r="G316" s="77"/>
      <c r="H316" s="111"/>
      <c r="I316" s="111"/>
      <c r="J316" s="111"/>
      <c r="K316" s="111"/>
      <c r="L316" s="111"/>
      <c r="M316" s="111"/>
      <c r="N316" s="11"/>
      <c r="O316" s="59"/>
    </row>
    <row r="317" spans="1:15" s="10" customFormat="1" x14ac:dyDescent="0.25">
      <c r="A317" s="76"/>
      <c r="G317" s="77"/>
      <c r="H317" s="111"/>
      <c r="I317" s="111"/>
      <c r="J317" s="111"/>
      <c r="K317" s="111"/>
      <c r="L317" s="111"/>
      <c r="M317" s="111"/>
      <c r="N317" s="11"/>
      <c r="O317" s="59"/>
    </row>
    <row r="318" spans="1:15" s="10" customFormat="1" x14ac:dyDescent="0.25">
      <c r="A318" s="76"/>
      <c r="G318" s="77"/>
      <c r="H318" s="111"/>
      <c r="I318" s="111"/>
      <c r="J318" s="111"/>
      <c r="K318" s="111"/>
      <c r="L318" s="111"/>
      <c r="M318" s="111"/>
      <c r="N318" s="11"/>
      <c r="O318" s="59"/>
    </row>
    <row r="319" spans="1:15" s="10" customFormat="1" x14ac:dyDescent="0.25">
      <c r="A319" s="76"/>
      <c r="G319" s="77"/>
      <c r="H319" s="111"/>
      <c r="I319" s="111"/>
      <c r="J319" s="111"/>
      <c r="K319" s="111"/>
      <c r="L319" s="111"/>
      <c r="M319" s="111"/>
      <c r="N319" s="11"/>
      <c r="O319" s="59"/>
    </row>
    <row r="320" spans="1:15" s="10" customFormat="1" x14ac:dyDescent="0.25">
      <c r="A320" s="76"/>
      <c r="G320" s="77"/>
      <c r="H320" s="111"/>
      <c r="I320" s="111"/>
      <c r="J320" s="111"/>
      <c r="K320" s="111"/>
      <c r="L320" s="111"/>
      <c r="M320" s="111"/>
      <c r="N320" s="11"/>
      <c r="O320" s="59"/>
    </row>
    <row r="321" spans="1:15" s="10" customFormat="1" x14ac:dyDescent="0.25">
      <c r="A321" s="76"/>
      <c r="G321" s="77"/>
      <c r="H321" s="111"/>
      <c r="I321" s="111"/>
      <c r="J321" s="111"/>
      <c r="K321" s="111"/>
      <c r="L321" s="111"/>
      <c r="M321" s="111"/>
      <c r="N321" s="11"/>
      <c r="O321" s="59"/>
    </row>
    <row r="322" spans="1:15" s="10" customFormat="1" x14ac:dyDescent="0.25">
      <c r="A322" s="76"/>
      <c r="G322" s="77"/>
      <c r="H322" s="111"/>
      <c r="I322" s="111"/>
      <c r="J322" s="111"/>
      <c r="K322" s="111"/>
      <c r="L322" s="111"/>
      <c r="M322" s="111"/>
      <c r="N322" s="11"/>
      <c r="O322" s="59"/>
    </row>
    <row r="323" spans="1:15" s="10" customFormat="1" x14ac:dyDescent="0.25">
      <c r="A323" s="76"/>
      <c r="G323" s="77"/>
      <c r="H323" s="111"/>
      <c r="I323" s="111"/>
      <c r="J323" s="111"/>
      <c r="K323" s="111"/>
      <c r="L323" s="111"/>
      <c r="M323" s="111"/>
      <c r="N323" s="11"/>
      <c r="O323" s="59"/>
    </row>
    <row r="324" spans="1:15" s="10" customFormat="1" x14ac:dyDescent="0.25">
      <c r="A324" s="76"/>
      <c r="G324" s="77"/>
      <c r="H324" s="111"/>
      <c r="I324" s="111"/>
      <c r="J324" s="111"/>
      <c r="K324" s="111"/>
      <c r="L324" s="111"/>
      <c r="M324" s="111"/>
      <c r="N324" s="11"/>
      <c r="O324" s="59"/>
    </row>
    <row r="325" spans="1:15" s="10" customFormat="1" x14ac:dyDescent="0.25">
      <c r="A325" s="76"/>
      <c r="G325" s="77"/>
      <c r="H325" s="111"/>
      <c r="I325" s="111"/>
      <c r="J325" s="111"/>
      <c r="K325" s="111"/>
      <c r="L325" s="111"/>
      <c r="M325" s="111"/>
      <c r="N325" s="11"/>
      <c r="O325" s="59"/>
    </row>
    <row r="326" spans="1:15" s="10" customFormat="1" x14ac:dyDescent="0.25">
      <c r="A326" s="76"/>
      <c r="G326" s="77"/>
      <c r="H326" s="111"/>
      <c r="I326" s="111"/>
      <c r="J326" s="111"/>
      <c r="K326" s="111"/>
      <c r="L326" s="111"/>
      <c r="M326" s="111"/>
      <c r="N326" s="11"/>
      <c r="O326" s="59"/>
    </row>
    <row r="327" spans="1:15" s="10" customFormat="1" x14ac:dyDescent="0.25">
      <c r="A327" s="76"/>
      <c r="G327" s="77"/>
      <c r="H327" s="111"/>
      <c r="I327" s="111"/>
      <c r="J327" s="111"/>
      <c r="K327" s="111"/>
      <c r="L327" s="111"/>
      <c r="M327" s="111"/>
      <c r="N327" s="11"/>
      <c r="O327" s="59"/>
    </row>
    <row r="328" spans="1:15" s="10" customFormat="1" x14ac:dyDescent="0.25">
      <c r="A328" s="76"/>
      <c r="G328" s="77"/>
      <c r="H328" s="111"/>
      <c r="I328" s="111"/>
      <c r="J328" s="111"/>
      <c r="K328" s="111"/>
      <c r="L328" s="111"/>
      <c r="M328" s="111"/>
      <c r="N328" s="11"/>
      <c r="O328" s="59"/>
    </row>
    <row r="329" spans="1:15" s="10" customFormat="1" x14ac:dyDescent="0.25">
      <c r="A329" s="76"/>
      <c r="G329" s="77"/>
      <c r="H329" s="111"/>
      <c r="I329" s="111"/>
      <c r="J329" s="111"/>
      <c r="K329" s="111"/>
      <c r="L329" s="111"/>
      <c r="M329" s="111"/>
      <c r="N329" s="11"/>
      <c r="O329" s="59"/>
    </row>
    <row r="330" spans="1:15" s="10" customFormat="1" x14ac:dyDescent="0.25">
      <c r="A330" s="76"/>
      <c r="G330" s="77"/>
      <c r="H330" s="111"/>
      <c r="I330" s="111"/>
      <c r="J330" s="111"/>
      <c r="K330" s="111"/>
      <c r="L330" s="111"/>
      <c r="M330" s="111"/>
      <c r="N330" s="11"/>
      <c r="O330" s="59"/>
    </row>
    <row r="331" spans="1:15" s="10" customFormat="1" x14ac:dyDescent="0.25">
      <c r="A331" s="76"/>
      <c r="G331" s="77"/>
      <c r="H331" s="111"/>
      <c r="I331" s="111"/>
      <c r="J331" s="111"/>
      <c r="K331" s="111"/>
      <c r="L331" s="111"/>
      <c r="M331" s="111"/>
      <c r="N331" s="11"/>
      <c r="O331" s="59"/>
    </row>
    <row r="332" spans="1:15" s="10" customFormat="1" x14ac:dyDescent="0.25">
      <c r="A332" s="76"/>
      <c r="G332" s="77"/>
      <c r="H332" s="111"/>
      <c r="I332" s="111"/>
      <c r="J332" s="111"/>
      <c r="K332" s="111"/>
      <c r="L332" s="111"/>
      <c r="M332" s="111"/>
      <c r="N332" s="11"/>
      <c r="O332" s="59"/>
    </row>
    <row r="333" spans="1:15" s="10" customFormat="1" x14ac:dyDescent="0.25">
      <c r="A333" s="76"/>
      <c r="G333" s="77"/>
      <c r="H333" s="111"/>
      <c r="I333" s="111"/>
      <c r="J333" s="111"/>
      <c r="K333" s="111"/>
      <c r="L333" s="111"/>
      <c r="M333" s="111"/>
      <c r="N333" s="11"/>
      <c r="O333" s="59"/>
    </row>
    <row r="334" spans="1:15" s="10" customFormat="1" x14ac:dyDescent="0.25">
      <c r="A334" s="76"/>
      <c r="G334" s="77"/>
      <c r="H334" s="111"/>
      <c r="I334" s="111"/>
      <c r="J334" s="111"/>
      <c r="K334" s="111"/>
      <c r="L334" s="111"/>
      <c r="M334" s="111"/>
      <c r="N334" s="11"/>
      <c r="O334" s="59"/>
    </row>
    <row r="335" spans="1:15" s="10" customFormat="1" x14ac:dyDescent="0.25">
      <c r="A335" s="76"/>
      <c r="G335" s="77"/>
      <c r="H335" s="111"/>
      <c r="I335" s="111"/>
      <c r="J335" s="111"/>
      <c r="K335" s="111"/>
      <c r="L335" s="111"/>
      <c r="M335" s="111"/>
      <c r="N335" s="11"/>
      <c r="O335" s="59"/>
    </row>
    <row r="336" spans="1:15" s="10" customFormat="1" x14ac:dyDescent="0.25">
      <c r="A336" s="76"/>
      <c r="G336" s="77"/>
      <c r="H336" s="111"/>
      <c r="I336" s="111"/>
      <c r="J336" s="111"/>
      <c r="K336" s="111"/>
      <c r="L336" s="111"/>
      <c r="M336" s="111"/>
      <c r="N336" s="11"/>
      <c r="O336" s="59"/>
    </row>
    <row r="337" spans="1:15" s="10" customFormat="1" x14ac:dyDescent="0.25">
      <c r="A337" s="76"/>
      <c r="G337" s="77"/>
      <c r="H337" s="111"/>
      <c r="I337" s="111"/>
      <c r="J337" s="111"/>
      <c r="K337" s="111"/>
      <c r="L337" s="111"/>
      <c r="M337" s="111"/>
      <c r="N337" s="11"/>
      <c r="O337" s="59"/>
    </row>
    <row r="338" spans="1:15" s="10" customFormat="1" x14ac:dyDescent="0.25">
      <c r="A338" s="76"/>
      <c r="G338" s="77"/>
      <c r="H338" s="111"/>
      <c r="I338" s="111"/>
      <c r="J338" s="111"/>
      <c r="K338" s="111"/>
      <c r="L338" s="111"/>
      <c r="M338" s="111"/>
      <c r="N338" s="11"/>
      <c r="O338" s="59"/>
    </row>
    <row r="339" spans="1:15" s="10" customFormat="1" x14ac:dyDescent="0.25">
      <c r="A339" s="76"/>
      <c r="G339" s="77"/>
      <c r="H339" s="111"/>
      <c r="I339" s="111"/>
      <c r="J339" s="111"/>
      <c r="K339" s="111"/>
      <c r="L339" s="111"/>
      <c r="M339" s="111"/>
      <c r="N339" s="11"/>
      <c r="O339" s="59"/>
    </row>
    <row r="340" spans="1:15" s="10" customFormat="1" x14ac:dyDescent="0.25">
      <c r="A340" s="76"/>
      <c r="G340" s="77"/>
      <c r="H340" s="111"/>
      <c r="I340" s="111"/>
      <c r="J340" s="111"/>
      <c r="K340" s="111"/>
      <c r="L340" s="111"/>
      <c r="M340" s="111"/>
      <c r="N340" s="11"/>
      <c r="O340" s="59"/>
    </row>
    <row r="341" spans="1:15" s="10" customFormat="1" x14ac:dyDescent="0.25">
      <c r="A341" s="76"/>
      <c r="G341" s="77"/>
      <c r="H341" s="111"/>
      <c r="I341" s="111"/>
      <c r="J341" s="111"/>
      <c r="K341" s="111"/>
      <c r="L341" s="111"/>
      <c r="M341" s="111"/>
      <c r="N341" s="11"/>
      <c r="O341" s="59"/>
    </row>
    <row r="342" spans="1:15" s="10" customFormat="1" x14ac:dyDescent="0.25">
      <c r="A342" s="76"/>
      <c r="G342" s="77"/>
      <c r="H342" s="111"/>
      <c r="I342" s="111"/>
      <c r="J342" s="111"/>
      <c r="K342" s="111"/>
      <c r="L342" s="111"/>
      <c r="M342" s="111"/>
      <c r="N342" s="11"/>
      <c r="O342" s="59"/>
    </row>
    <row r="343" spans="1:15" s="10" customFormat="1" x14ac:dyDescent="0.25">
      <c r="A343" s="76"/>
      <c r="G343" s="77"/>
      <c r="H343" s="111"/>
      <c r="I343" s="111"/>
      <c r="J343" s="111"/>
      <c r="K343" s="111"/>
      <c r="L343" s="111"/>
      <c r="M343" s="111"/>
      <c r="N343" s="11"/>
      <c r="O343" s="59"/>
    </row>
    <row r="344" spans="1:15" s="10" customFormat="1" x14ac:dyDescent="0.25">
      <c r="A344" s="76"/>
      <c r="G344" s="77"/>
      <c r="H344" s="111"/>
      <c r="I344" s="111"/>
      <c r="J344" s="111"/>
      <c r="K344" s="111"/>
      <c r="L344" s="111"/>
      <c r="M344" s="111"/>
      <c r="N344" s="11"/>
      <c r="O344" s="59"/>
    </row>
    <row r="345" spans="1:15" s="10" customFormat="1" x14ac:dyDescent="0.25">
      <c r="A345" s="76"/>
      <c r="G345" s="77"/>
      <c r="H345" s="111"/>
      <c r="I345" s="111"/>
      <c r="J345" s="111"/>
      <c r="K345" s="111"/>
      <c r="L345" s="111"/>
      <c r="M345" s="111"/>
      <c r="N345" s="11"/>
      <c r="O345" s="59"/>
    </row>
    <row r="346" spans="1:15" s="10" customFormat="1" x14ac:dyDescent="0.25">
      <c r="A346" s="76"/>
      <c r="G346" s="77"/>
      <c r="H346" s="111"/>
      <c r="I346" s="111"/>
      <c r="J346" s="111"/>
      <c r="K346" s="111"/>
      <c r="L346" s="111"/>
      <c r="M346" s="111"/>
      <c r="N346" s="11"/>
      <c r="O346" s="59"/>
    </row>
    <row r="347" spans="1:15" s="10" customFormat="1" x14ac:dyDescent="0.25">
      <c r="A347" s="76"/>
      <c r="G347" s="77"/>
      <c r="H347" s="111"/>
      <c r="I347" s="111"/>
      <c r="J347" s="111"/>
      <c r="K347" s="111"/>
      <c r="L347" s="111"/>
      <c r="M347" s="111"/>
      <c r="N347" s="11"/>
      <c r="O347" s="59"/>
    </row>
    <row r="348" spans="1:15" s="10" customFormat="1" x14ac:dyDescent="0.25">
      <c r="A348" s="76"/>
      <c r="G348" s="77"/>
      <c r="H348" s="111"/>
      <c r="I348" s="111"/>
      <c r="J348" s="111"/>
      <c r="K348" s="111"/>
      <c r="L348" s="111"/>
      <c r="M348" s="111"/>
      <c r="N348" s="11"/>
      <c r="O348" s="59"/>
    </row>
    <row r="349" spans="1:15" s="10" customFormat="1" x14ac:dyDescent="0.25">
      <c r="A349" s="76"/>
      <c r="G349" s="77"/>
      <c r="H349" s="111"/>
      <c r="I349" s="111"/>
      <c r="J349" s="111"/>
      <c r="K349" s="111"/>
      <c r="L349" s="111"/>
      <c r="M349" s="111"/>
      <c r="N349" s="11"/>
      <c r="O349" s="59"/>
    </row>
    <row r="350" spans="1:15" s="10" customFormat="1" x14ac:dyDescent="0.25">
      <c r="A350" s="76"/>
      <c r="G350" s="77"/>
      <c r="H350" s="111"/>
      <c r="I350" s="111"/>
      <c r="J350" s="111"/>
      <c r="K350" s="111"/>
      <c r="L350" s="111"/>
      <c r="M350" s="111"/>
      <c r="N350" s="11"/>
      <c r="O350" s="59"/>
    </row>
    <row r="351" spans="1:15" s="10" customFormat="1" x14ac:dyDescent="0.25">
      <c r="A351" s="76"/>
      <c r="G351" s="77"/>
      <c r="H351" s="111"/>
      <c r="I351" s="111"/>
      <c r="J351" s="111"/>
      <c r="K351" s="111"/>
      <c r="L351" s="111"/>
      <c r="M351" s="111"/>
      <c r="N351" s="11"/>
      <c r="O351" s="59"/>
    </row>
    <row r="352" spans="1:15" s="10" customFormat="1" x14ac:dyDescent="0.25">
      <c r="A352" s="76"/>
      <c r="G352" s="77"/>
      <c r="H352" s="111"/>
      <c r="I352" s="111"/>
      <c r="J352" s="111"/>
      <c r="K352" s="111"/>
      <c r="L352" s="111"/>
      <c r="M352" s="111"/>
      <c r="N352" s="11"/>
      <c r="O352" s="59"/>
    </row>
    <row r="353" spans="1:27" s="10" customFormat="1" x14ac:dyDescent="0.25">
      <c r="A353" s="76"/>
      <c r="G353" s="77"/>
      <c r="H353" s="111"/>
      <c r="I353" s="111"/>
      <c r="J353" s="111"/>
      <c r="K353" s="111"/>
      <c r="L353" s="111"/>
      <c r="M353" s="111"/>
      <c r="N353" s="11"/>
      <c r="O353" s="59"/>
    </row>
    <row r="354" spans="1:27" s="59" customFormat="1" x14ac:dyDescent="0.2">
      <c r="G354" s="60"/>
      <c r="H354" s="111"/>
      <c r="I354" s="111"/>
      <c r="J354" s="111"/>
      <c r="K354" s="111"/>
      <c r="L354" s="111"/>
      <c r="M354" s="111"/>
      <c r="N354" s="11"/>
      <c r="P354" s="10"/>
      <c r="Q354" s="10"/>
      <c r="R354" s="10"/>
      <c r="S354" s="10"/>
      <c r="T354" s="10"/>
      <c r="U354" s="10"/>
      <c r="V354" s="10"/>
      <c r="W354" s="10"/>
      <c r="X354" s="10"/>
      <c r="Y354" s="10"/>
      <c r="Z354" s="10"/>
      <c r="AA354" s="10"/>
    </row>
    <row r="355" spans="1:27" s="59" customFormat="1" x14ac:dyDescent="0.2">
      <c r="G355" s="60"/>
      <c r="H355" s="111"/>
      <c r="I355" s="111"/>
      <c r="J355" s="111"/>
      <c r="K355" s="111"/>
      <c r="L355" s="111"/>
      <c r="M355" s="111"/>
      <c r="N355" s="11"/>
      <c r="P355" s="10"/>
      <c r="Q355" s="10"/>
      <c r="R355" s="10"/>
      <c r="S355" s="10"/>
      <c r="T355" s="10"/>
      <c r="U355" s="10"/>
      <c r="V355" s="10"/>
      <c r="W355" s="10"/>
      <c r="X355" s="10"/>
      <c r="Y355" s="10"/>
      <c r="Z355" s="10"/>
      <c r="AA355" s="10"/>
    </row>
    <row r="356" spans="1:27" s="11" customFormat="1" x14ac:dyDescent="0.2">
      <c r="A356" s="1"/>
      <c r="B356" s="1"/>
      <c r="C356" s="1"/>
      <c r="D356" s="1"/>
      <c r="E356" s="1"/>
      <c r="F356" s="1"/>
      <c r="G356" s="12"/>
      <c r="H356" s="111"/>
      <c r="I356" s="111"/>
      <c r="J356" s="111"/>
      <c r="K356" s="111"/>
      <c r="L356" s="111"/>
      <c r="M356" s="111"/>
      <c r="O356" s="59"/>
      <c r="P356" s="10"/>
      <c r="Q356" s="10"/>
      <c r="R356" s="10"/>
      <c r="S356" s="10"/>
      <c r="T356" s="10"/>
      <c r="U356" s="10"/>
      <c r="V356" s="10"/>
      <c r="W356" s="10"/>
      <c r="X356" s="10"/>
      <c r="Y356" s="10"/>
      <c r="Z356" s="10"/>
      <c r="AA356" s="10"/>
    </row>
    <row r="357" spans="1:27" s="11" customFormat="1" x14ac:dyDescent="0.2">
      <c r="A357" s="1"/>
      <c r="B357" s="1"/>
      <c r="C357" s="1"/>
      <c r="D357" s="1"/>
      <c r="E357" s="1"/>
      <c r="F357" s="1"/>
      <c r="G357" s="12"/>
      <c r="H357" s="111"/>
      <c r="I357" s="111"/>
      <c r="J357" s="111"/>
      <c r="K357" s="111"/>
      <c r="L357" s="111"/>
      <c r="M357" s="111"/>
      <c r="O357" s="59"/>
      <c r="P357" s="10"/>
      <c r="Q357" s="10"/>
      <c r="R357" s="10"/>
      <c r="S357" s="10"/>
      <c r="T357" s="10"/>
      <c r="U357" s="10"/>
      <c r="V357" s="10"/>
      <c r="W357" s="10"/>
      <c r="X357" s="10"/>
      <c r="Y357" s="10"/>
      <c r="Z357" s="10"/>
      <c r="AA357" s="10"/>
    </row>
    <row r="358" spans="1:27" s="11" customFormat="1" x14ac:dyDescent="0.2">
      <c r="A358" s="1"/>
      <c r="B358" s="1"/>
      <c r="C358" s="1"/>
      <c r="D358" s="1"/>
      <c r="E358" s="1"/>
      <c r="F358" s="1"/>
      <c r="G358" s="12"/>
      <c r="H358" s="111"/>
      <c r="I358" s="111"/>
      <c r="J358" s="111"/>
      <c r="K358" s="111"/>
      <c r="L358" s="111"/>
      <c r="M358" s="111"/>
      <c r="O358" s="59"/>
      <c r="P358" s="10"/>
      <c r="Q358" s="10"/>
      <c r="R358" s="10"/>
      <c r="S358" s="10"/>
      <c r="T358" s="10"/>
      <c r="U358" s="10"/>
      <c r="V358" s="10"/>
      <c r="W358" s="10"/>
      <c r="X358" s="10"/>
      <c r="Y358" s="10"/>
      <c r="Z358" s="10"/>
      <c r="AA358" s="10"/>
    </row>
    <row r="359" spans="1:27" s="11" customFormat="1" x14ac:dyDescent="0.2">
      <c r="A359" s="1"/>
      <c r="B359" s="1"/>
      <c r="C359" s="1"/>
      <c r="D359" s="1"/>
      <c r="E359" s="1"/>
      <c r="F359" s="1"/>
      <c r="G359" s="12"/>
      <c r="H359" s="111"/>
      <c r="I359" s="111"/>
      <c r="J359" s="111"/>
      <c r="K359" s="111"/>
      <c r="L359" s="111"/>
      <c r="M359" s="111"/>
      <c r="O359" s="59"/>
      <c r="P359" s="10"/>
      <c r="Q359" s="10"/>
      <c r="R359" s="10"/>
      <c r="S359" s="10"/>
      <c r="T359" s="10"/>
      <c r="U359" s="10"/>
      <c r="V359" s="10"/>
      <c r="W359" s="10"/>
      <c r="X359" s="10"/>
      <c r="Y359" s="10"/>
      <c r="Z359" s="10"/>
      <c r="AA359" s="10"/>
    </row>
  </sheetData>
  <sheetProtection algorithmName="SHA-512" hashValue="UCXswlfw5B3w6VcQvESxY1IawNAnxCDZjCRfPsbDHwZ8YAHdL4v3p9uwxUGm2qhF/gAxi3mhHg6HwRBDx4Q3KQ==" saltValue="l6XLCfKolt13K32JbqGn8Q==" spinCount="100000" sheet="1" objects="1" scenarios="1"/>
  <mergeCells count="71">
    <mergeCell ref="F29:G29"/>
    <mergeCell ref="B23:E23"/>
    <mergeCell ref="B24:G24"/>
    <mergeCell ref="C26:E26"/>
    <mergeCell ref="F26:G26"/>
    <mergeCell ref="A27:G27"/>
    <mergeCell ref="B28:G28"/>
    <mergeCell ref="A1:G1"/>
    <mergeCell ref="A2:G2"/>
    <mergeCell ref="A3:G3"/>
    <mergeCell ref="A4:G4"/>
    <mergeCell ref="B5:G5"/>
    <mergeCell ref="B6:G6"/>
    <mergeCell ref="B7:G7"/>
    <mergeCell ref="D8:G8"/>
    <mergeCell ref="A9:G9"/>
    <mergeCell ref="A10:G10"/>
    <mergeCell ref="A11:G11"/>
    <mergeCell ref="A22:G22"/>
    <mergeCell ref="B13:G13"/>
    <mergeCell ref="C14:E14"/>
    <mergeCell ref="F14:G14"/>
    <mergeCell ref="C15:E15"/>
    <mergeCell ref="F15:G15"/>
    <mergeCell ref="B16:G16"/>
    <mergeCell ref="C17:E17"/>
    <mergeCell ref="C18:E18"/>
    <mergeCell ref="A19:D19"/>
    <mergeCell ref="A20:G20"/>
    <mergeCell ref="A21:G21"/>
    <mergeCell ref="B12:D12"/>
    <mergeCell ref="F12:G12"/>
    <mergeCell ref="B33:D33"/>
    <mergeCell ref="A34:G34"/>
    <mergeCell ref="A35:G35"/>
    <mergeCell ref="A36:G36"/>
    <mergeCell ref="A40:B40"/>
    <mergeCell ref="C40:D40"/>
    <mergeCell ref="A37:E39"/>
    <mergeCell ref="F37:G37"/>
    <mergeCell ref="F38:G38"/>
    <mergeCell ref="F39:G39"/>
    <mergeCell ref="A41:B41"/>
    <mergeCell ref="C41:D41"/>
    <mergeCell ref="A42:B42"/>
    <mergeCell ref="C42:D42"/>
    <mergeCell ref="A49:B49"/>
    <mergeCell ref="C49:D49"/>
    <mergeCell ref="A43:B43"/>
    <mergeCell ref="C43:D43"/>
    <mergeCell ref="A44:B44"/>
    <mergeCell ref="C44:D44"/>
    <mergeCell ref="A45:B45"/>
    <mergeCell ref="C45:D45"/>
    <mergeCell ref="A46:G46"/>
    <mergeCell ref="A47:B47"/>
    <mergeCell ref="C47:D47"/>
    <mergeCell ref="A48:B48"/>
    <mergeCell ref="C48:D48"/>
    <mergeCell ref="A50:G50"/>
    <mergeCell ref="B54:C54"/>
    <mergeCell ref="B55:C55"/>
    <mergeCell ref="A51:E51"/>
    <mergeCell ref="F51:G51"/>
    <mergeCell ref="A52:G52"/>
    <mergeCell ref="A53:D53"/>
    <mergeCell ref="E53:G53"/>
    <mergeCell ref="E54:G60"/>
    <mergeCell ref="B56:C56"/>
    <mergeCell ref="A57:A60"/>
    <mergeCell ref="B57:C60"/>
  </mergeCells>
  <dataValidations count="11">
    <dataValidation type="list" allowBlank="1" showInputMessage="1" showErrorMessage="1" sqref="G23" xr:uid="{C28EF263-7067-44F6-9716-AE59C68B1471}">
      <formula1>$C$133:$C$163</formula1>
    </dataValidation>
    <dataValidation type="date" operator="greaterThan" allowBlank="1" showInputMessage="1" showErrorMessage="1" error="La date de fin de formation doit être obligatoirement supérieure à la date de début de formation." sqref="B32" xr:uid="{25C9D14F-719E-4A23-BE60-122900AB40C6}">
      <formula1>B31</formula1>
    </dataValidation>
    <dataValidation type="date" allowBlank="1" showInputMessage="1" showErrorMessage="1" error="La valeur que vous avez tapée n'est pas valide. La valeur doit être comprise entre le 01/01/2024 et le 30/06/2024." sqref="B31" xr:uid="{1EE4E1CA-563B-4285-AE75-88D86F6CC9C5}">
      <formula1>45474</formula1>
      <formula2>45657</formula2>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7766DA04-9AE7-44D3-A6EE-C97686B968DA}">
      <formula1>240000000</formula1>
      <formula2>649999999</formula2>
    </dataValidation>
    <dataValidation type="list" allowBlank="1" showInputMessage="1" showErrorMessage="1" sqref="B5" xr:uid="{AF38680D-1B1F-42AB-9528-66BD7E99A29C}">
      <formula1>$A$134:$A$272</formula1>
    </dataValidation>
    <dataValidation type="list" allowBlank="1" showInputMessage="1" showErrorMessage="1" sqref="B15" xr:uid="{49D08200-C9DC-44BB-A7DF-B103836A252D}">
      <formula1>$D$139:$D$142</formula1>
    </dataValidation>
    <dataValidation type="list" allowBlank="1" showInputMessage="1" showErrorMessage="1" sqref="B8" xr:uid="{F8773373-FCAA-45FE-B6AC-EAD8E2E25344}">
      <formula1>$D$134:$D$136</formula1>
    </dataValidation>
    <dataValidation type="list" allowBlank="1" showInputMessage="1" showErrorMessage="1" sqref="B14" xr:uid="{B4E253B4-7305-4F75-9F56-C984EC4F3CCC}">
      <formula1>$G$206:$G$215</formula1>
    </dataValidation>
    <dataValidation type="list" allowBlank="1" showInputMessage="1" showErrorMessage="1" sqref="B16" xr:uid="{9254D2C0-F9D8-4327-BAAE-5F01F44C7D1F}">
      <formula1>$D$161:$D$179</formula1>
    </dataValidation>
    <dataValidation type="list" allowBlank="1" showInputMessage="1" showErrorMessage="1" sqref="B13:G13" xr:uid="{6F761637-5540-4BC4-8412-DC38352E85EA}">
      <formula1>$E$134:$E$149</formula1>
    </dataValidation>
    <dataValidation type="list" allowBlank="1" showInputMessage="1" showErrorMessage="1" sqref="F15:G15" xr:uid="{9DDF44E5-B850-45C6-8F3A-397F6E46926D}">
      <formula1>$D$148:$D$153</formula1>
    </dataValidation>
  </dataValidations>
  <pageMargins left="0.31496062992125984" right="0.31496062992125984" top="0.35433070866141736" bottom="0.35433070866141736"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9"/>
  <sheetViews>
    <sheetView topLeftCell="A76" workbookViewId="0">
      <selection activeCell="B94" sqref="B94"/>
    </sheetView>
  </sheetViews>
  <sheetFormatPr baseColWidth="10" defaultColWidth="11.42578125" defaultRowHeight="23.25" x14ac:dyDescent="0.35"/>
  <cols>
    <col min="1" max="1" width="117.5703125" style="57" bestFit="1" customWidth="1"/>
    <col min="2" max="2" width="80" style="58" bestFit="1" customWidth="1"/>
    <col min="3" max="16384" width="11.42578125" style="57"/>
  </cols>
  <sheetData>
    <row r="1" spans="1:2" x14ac:dyDescent="0.35">
      <c r="A1" s="56" t="s">
        <v>28</v>
      </c>
      <c r="B1" s="55" t="s">
        <v>309</v>
      </c>
    </row>
    <row r="2" spans="1:2" x14ac:dyDescent="0.35">
      <c r="A2" s="56" t="s">
        <v>31</v>
      </c>
      <c r="B2" s="55" t="s">
        <v>309</v>
      </c>
    </row>
    <row r="3" spans="1:2" x14ac:dyDescent="0.35">
      <c r="A3" s="56" t="s">
        <v>34</v>
      </c>
      <c r="B3" s="58" t="s">
        <v>309</v>
      </c>
    </row>
    <row r="4" spans="1:2" x14ac:dyDescent="0.35">
      <c r="A4" s="56" t="s">
        <v>36</v>
      </c>
      <c r="B4" s="58" t="s">
        <v>308</v>
      </c>
    </row>
    <row r="5" spans="1:2" x14ac:dyDescent="0.35">
      <c r="A5" s="56" t="s">
        <v>38</v>
      </c>
      <c r="B5" s="58" t="s">
        <v>309</v>
      </c>
    </row>
    <row r="6" spans="1:2" x14ac:dyDescent="0.35">
      <c r="A6" s="56" t="s">
        <v>40</v>
      </c>
      <c r="B6" s="58" t="s">
        <v>309</v>
      </c>
    </row>
    <row r="7" spans="1:2" x14ac:dyDescent="0.35">
      <c r="A7" s="56" t="s">
        <v>43</v>
      </c>
      <c r="B7" s="58" t="s">
        <v>309</v>
      </c>
    </row>
    <row r="8" spans="1:2" x14ac:dyDescent="0.35">
      <c r="A8" s="56" t="s">
        <v>46</v>
      </c>
      <c r="B8" s="58" t="s">
        <v>309</v>
      </c>
    </row>
    <row r="9" spans="1:2" x14ac:dyDescent="0.35">
      <c r="A9" s="56" t="s">
        <v>49</v>
      </c>
      <c r="B9" s="58" t="s">
        <v>309</v>
      </c>
    </row>
    <row r="10" spans="1:2" x14ac:dyDescent="0.35">
      <c r="A10" s="56" t="s">
        <v>51</v>
      </c>
      <c r="B10" s="58" t="s">
        <v>309</v>
      </c>
    </row>
    <row r="11" spans="1:2" x14ac:dyDescent="0.35">
      <c r="A11" s="56" t="s">
        <v>53</v>
      </c>
      <c r="B11" s="58" t="s">
        <v>309</v>
      </c>
    </row>
    <row r="12" spans="1:2" x14ac:dyDescent="0.35">
      <c r="A12" s="56" t="s">
        <v>56</v>
      </c>
      <c r="B12" s="58" t="s">
        <v>309</v>
      </c>
    </row>
    <row r="13" spans="1:2" x14ac:dyDescent="0.35">
      <c r="A13" s="56" t="s">
        <v>59</v>
      </c>
      <c r="B13" s="58" t="s">
        <v>309</v>
      </c>
    </row>
    <row r="14" spans="1:2" x14ac:dyDescent="0.35">
      <c r="A14" s="56" t="s">
        <v>61</v>
      </c>
      <c r="B14" s="58" t="s">
        <v>309</v>
      </c>
    </row>
    <row r="15" spans="1:2" x14ac:dyDescent="0.35">
      <c r="A15" s="56" t="s">
        <v>63</v>
      </c>
      <c r="B15" s="58" t="s">
        <v>309</v>
      </c>
    </row>
    <row r="16" spans="1:2" x14ac:dyDescent="0.35">
      <c r="A16" s="56" t="s">
        <v>66</v>
      </c>
      <c r="B16" s="58" t="s">
        <v>309</v>
      </c>
    </row>
    <row r="17" spans="1:2" x14ac:dyDescent="0.35">
      <c r="A17" s="56" t="s">
        <v>69</v>
      </c>
      <c r="B17" s="58" t="s">
        <v>308</v>
      </c>
    </row>
    <row r="18" spans="1:2" x14ac:dyDescent="0.35">
      <c r="A18" s="56" t="s">
        <v>72</v>
      </c>
      <c r="B18" s="58" t="s">
        <v>309</v>
      </c>
    </row>
    <row r="19" spans="1:2" x14ac:dyDescent="0.35">
      <c r="A19" s="56" t="s">
        <v>75</v>
      </c>
      <c r="B19" s="58" t="s">
        <v>309</v>
      </c>
    </row>
    <row r="20" spans="1:2" x14ac:dyDescent="0.35">
      <c r="A20" s="56" t="s">
        <v>77</v>
      </c>
      <c r="B20" s="58" t="s">
        <v>308</v>
      </c>
    </row>
    <row r="21" spans="1:2" x14ac:dyDescent="0.35">
      <c r="A21" s="56" t="s">
        <v>79</v>
      </c>
      <c r="B21" s="58" t="s">
        <v>309</v>
      </c>
    </row>
    <row r="22" spans="1:2" x14ac:dyDescent="0.35">
      <c r="A22" s="56" t="s">
        <v>81</v>
      </c>
      <c r="B22" s="58" t="s">
        <v>309</v>
      </c>
    </row>
    <row r="23" spans="1:2" x14ac:dyDescent="0.35">
      <c r="A23" s="56" t="s">
        <v>83</v>
      </c>
      <c r="B23" s="58" t="s">
        <v>309</v>
      </c>
    </row>
    <row r="24" spans="1:2" x14ac:dyDescent="0.35">
      <c r="A24" s="56" t="s">
        <v>86</v>
      </c>
      <c r="B24" s="58" t="s">
        <v>309</v>
      </c>
    </row>
    <row r="25" spans="1:2" x14ac:dyDescent="0.35">
      <c r="A25" s="56" t="s">
        <v>88</v>
      </c>
      <c r="B25" s="58" t="s">
        <v>307</v>
      </c>
    </row>
    <row r="26" spans="1:2" x14ac:dyDescent="0.35">
      <c r="A26" s="56" t="s">
        <v>90</v>
      </c>
      <c r="B26" s="58" t="s">
        <v>309</v>
      </c>
    </row>
    <row r="27" spans="1:2" x14ac:dyDescent="0.35">
      <c r="A27" s="56" t="s">
        <v>92</v>
      </c>
      <c r="B27" s="58" t="s">
        <v>309</v>
      </c>
    </row>
    <row r="28" spans="1:2" x14ac:dyDescent="0.35">
      <c r="A28" s="56" t="s">
        <v>94</v>
      </c>
      <c r="B28" s="58" t="s">
        <v>309</v>
      </c>
    </row>
    <row r="29" spans="1:2" x14ac:dyDescent="0.35">
      <c r="A29" s="56" t="s">
        <v>97</v>
      </c>
      <c r="B29" s="58" t="s">
        <v>308</v>
      </c>
    </row>
    <row r="30" spans="1:2" x14ac:dyDescent="0.35">
      <c r="A30" s="56" t="s">
        <v>100</v>
      </c>
      <c r="B30" s="58" t="s">
        <v>309</v>
      </c>
    </row>
    <row r="31" spans="1:2" x14ac:dyDescent="0.35">
      <c r="A31" s="56" t="s">
        <v>103</v>
      </c>
      <c r="B31" s="58" t="s">
        <v>309</v>
      </c>
    </row>
    <row r="32" spans="1:2" x14ac:dyDescent="0.35">
      <c r="A32" s="56" t="s">
        <v>106</v>
      </c>
      <c r="B32" s="58" t="s">
        <v>309</v>
      </c>
    </row>
    <row r="33" spans="1:2" x14ac:dyDescent="0.35">
      <c r="A33" s="56" t="s">
        <v>109</v>
      </c>
      <c r="B33" s="58" t="s">
        <v>309</v>
      </c>
    </row>
    <row r="34" spans="1:2" x14ac:dyDescent="0.35">
      <c r="A34" s="56" t="s">
        <v>112</v>
      </c>
      <c r="B34" s="58" t="s">
        <v>308</v>
      </c>
    </row>
    <row r="35" spans="1:2" x14ac:dyDescent="0.35">
      <c r="A35" s="56" t="s">
        <v>115</v>
      </c>
      <c r="B35" s="58" t="s">
        <v>309</v>
      </c>
    </row>
    <row r="36" spans="1:2" x14ac:dyDescent="0.35">
      <c r="A36" s="56" t="s">
        <v>118</v>
      </c>
      <c r="B36" s="58" t="s">
        <v>309</v>
      </c>
    </row>
    <row r="37" spans="1:2" x14ac:dyDescent="0.35">
      <c r="A37" s="56" t="s">
        <v>120</v>
      </c>
      <c r="B37" s="58" t="s">
        <v>308</v>
      </c>
    </row>
    <row r="38" spans="1:2" x14ac:dyDescent="0.35">
      <c r="A38" s="56" t="s">
        <v>123</v>
      </c>
      <c r="B38" s="58" t="s">
        <v>307</v>
      </c>
    </row>
    <row r="39" spans="1:2" x14ac:dyDescent="0.35">
      <c r="A39" s="56" t="s">
        <v>126</v>
      </c>
      <c r="B39" s="58" t="s">
        <v>307</v>
      </c>
    </row>
    <row r="40" spans="1:2" x14ac:dyDescent="0.35">
      <c r="A40" s="56" t="s">
        <v>129</v>
      </c>
      <c r="B40" s="58" t="s">
        <v>309</v>
      </c>
    </row>
    <row r="41" spans="1:2" x14ac:dyDescent="0.35">
      <c r="A41" s="56" t="s">
        <v>132</v>
      </c>
      <c r="B41" s="58" t="s">
        <v>307</v>
      </c>
    </row>
    <row r="42" spans="1:2" x14ac:dyDescent="0.35">
      <c r="A42" s="56" t="s">
        <v>135</v>
      </c>
      <c r="B42" s="58" t="s">
        <v>309</v>
      </c>
    </row>
    <row r="43" spans="1:2" x14ac:dyDescent="0.35">
      <c r="A43" s="56" t="s">
        <v>138</v>
      </c>
      <c r="B43" s="58" t="s">
        <v>309</v>
      </c>
    </row>
    <row r="44" spans="1:2" x14ac:dyDescent="0.35">
      <c r="A44" s="56" t="s">
        <v>141</v>
      </c>
      <c r="B44" s="58" t="s">
        <v>309</v>
      </c>
    </row>
    <row r="45" spans="1:2" x14ac:dyDescent="0.35">
      <c r="A45" s="56" t="s">
        <v>144</v>
      </c>
      <c r="B45" s="58" t="s">
        <v>309</v>
      </c>
    </row>
    <row r="46" spans="1:2" x14ac:dyDescent="0.35">
      <c r="A46" s="56" t="s">
        <v>147</v>
      </c>
      <c r="B46" s="58" t="s">
        <v>309</v>
      </c>
    </row>
    <row r="47" spans="1:2" x14ac:dyDescent="0.35">
      <c r="A47" s="56" t="s">
        <v>149</v>
      </c>
      <c r="B47" s="58" t="s">
        <v>308</v>
      </c>
    </row>
    <row r="48" spans="1:2" x14ac:dyDescent="0.35">
      <c r="A48" s="56" t="s">
        <v>151</v>
      </c>
      <c r="B48" s="58" t="s">
        <v>308</v>
      </c>
    </row>
    <row r="49" spans="1:2" x14ac:dyDescent="0.35">
      <c r="A49" s="56" t="s">
        <v>153</v>
      </c>
      <c r="B49" s="58" t="s">
        <v>307</v>
      </c>
    </row>
    <row r="50" spans="1:2" x14ac:dyDescent="0.35">
      <c r="A50" s="56" t="s">
        <v>155</v>
      </c>
      <c r="B50" s="58" t="s">
        <v>309</v>
      </c>
    </row>
    <row r="51" spans="1:2" x14ac:dyDescent="0.35">
      <c r="A51" s="56" t="s">
        <v>157</v>
      </c>
      <c r="B51" s="58" t="s">
        <v>309</v>
      </c>
    </row>
    <row r="52" spans="1:2" x14ac:dyDescent="0.35">
      <c r="A52" s="56" t="s">
        <v>159</v>
      </c>
      <c r="B52" s="58" t="s">
        <v>309</v>
      </c>
    </row>
    <row r="53" spans="1:2" x14ac:dyDescent="0.35">
      <c r="A53" s="56" t="s">
        <v>161</v>
      </c>
      <c r="B53" s="58" t="s">
        <v>309</v>
      </c>
    </row>
    <row r="54" spans="1:2" x14ac:dyDescent="0.35">
      <c r="A54" s="56" t="s">
        <v>163</v>
      </c>
      <c r="B54" s="58" t="s">
        <v>308</v>
      </c>
    </row>
    <row r="55" spans="1:2" x14ac:dyDescent="0.35">
      <c r="A55" s="56" t="s">
        <v>164</v>
      </c>
      <c r="B55" s="58" t="s">
        <v>309</v>
      </c>
    </row>
    <row r="56" spans="1:2" x14ac:dyDescent="0.35">
      <c r="A56" s="56" t="s">
        <v>165</v>
      </c>
      <c r="B56" s="58" t="s">
        <v>309</v>
      </c>
    </row>
    <row r="57" spans="1:2" x14ac:dyDescent="0.35">
      <c r="A57" s="56" t="s">
        <v>167</v>
      </c>
      <c r="B57" s="58" t="s">
        <v>309</v>
      </c>
    </row>
    <row r="58" spans="1:2" x14ac:dyDescent="0.35">
      <c r="A58" s="56" t="s">
        <v>169</v>
      </c>
      <c r="B58" s="58" t="s">
        <v>309</v>
      </c>
    </row>
    <row r="59" spans="1:2" x14ac:dyDescent="0.35">
      <c r="A59" s="56" t="s">
        <v>171</v>
      </c>
      <c r="B59" s="58" t="s">
        <v>309</v>
      </c>
    </row>
    <row r="60" spans="1:2" x14ac:dyDescent="0.35">
      <c r="A60" s="56" t="s">
        <v>173</v>
      </c>
      <c r="B60" s="58" t="s">
        <v>309</v>
      </c>
    </row>
    <row r="61" spans="1:2" x14ac:dyDescent="0.35">
      <c r="A61" s="56" t="s">
        <v>175</v>
      </c>
      <c r="B61" s="58" t="s">
        <v>307</v>
      </c>
    </row>
    <row r="62" spans="1:2" x14ac:dyDescent="0.35">
      <c r="A62" s="56" t="s">
        <v>177</v>
      </c>
      <c r="B62" s="58" t="s">
        <v>309</v>
      </c>
    </row>
    <row r="63" spans="1:2" x14ac:dyDescent="0.35">
      <c r="A63" s="56" t="s">
        <v>179</v>
      </c>
      <c r="B63" s="58" t="s">
        <v>309</v>
      </c>
    </row>
    <row r="64" spans="1:2" x14ac:dyDescent="0.35">
      <c r="A64" s="56" t="s">
        <v>181</v>
      </c>
      <c r="B64" s="58" t="s">
        <v>309</v>
      </c>
    </row>
    <row r="65" spans="1:2" x14ac:dyDescent="0.35">
      <c r="A65" s="56" t="s">
        <v>183</v>
      </c>
      <c r="B65" s="58" t="s">
        <v>307</v>
      </c>
    </row>
    <row r="66" spans="1:2" x14ac:dyDescent="0.35">
      <c r="A66" s="56" t="s">
        <v>186</v>
      </c>
      <c r="B66" s="58" t="s">
        <v>309</v>
      </c>
    </row>
    <row r="67" spans="1:2" x14ac:dyDescent="0.35">
      <c r="A67" s="56" t="s">
        <v>188</v>
      </c>
      <c r="B67" s="58" t="s">
        <v>309</v>
      </c>
    </row>
    <row r="68" spans="1:2" x14ac:dyDescent="0.35">
      <c r="A68" s="56" t="s">
        <v>190</v>
      </c>
      <c r="B68" s="58" t="s">
        <v>309</v>
      </c>
    </row>
    <row r="69" spans="1:2" x14ac:dyDescent="0.35">
      <c r="A69" s="56" t="s">
        <v>192</v>
      </c>
      <c r="B69" s="58" t="s">
        <v>309</v>
      </c>
    </row>
    <row r="70" spans="1:2" x14ac:dyDescent="0.35">
      <c r="A70" s="56" t="s">
        <v>194</v>
      </c>
      <c r="B70" s="58" t="s">
        <v>309</v>
      </c>
    </row>
    <row r="71" spans="1:2" x14ac:dyDescent="0.35">
      <c r="A71" s="56" t="s">
        <v>196</v>
      </c>
      <c r="B71" s="58" t="s">
        <v>309</v>
      </c>
    </row>
    <row r="72" spans="1:2" x14ac:dyDescent="0.35">
      <c r="A72" s="56" t="s">
        <v>198</v>
      </c>
      <c r="B72" s="58" t="s">
        <v>309</v>
      </c>
    </row>
    <row r="73" spans="1:2" x14ac:dyDescent="0.35">
      <c r="A73" s="56" t="s">
        <v>200</v>
      </c>
      <c r="B73" s="58" t="s">
        <v>309</v>
      </c>
    </row>
    <row r="74" spans="1:2" x14ac:dyDescent="0.35">
      <c r="A74" s="56" t="s">
        <v>202</v>
      </c>
      <c r="B74" s="58" t="s">
        <v>309</v>
      </c>
    </row>
    <row r="75" spans="1:2" x14ac:dyDescent="0.35">
      <c r="A75" s="56" t="s">
        <v>205</v>
      </c>
      <c r="B75" s="58" t="s">
        <v>307</v>
      </c>
    </row>
    <row r="76" spans="1:2" x14ac:dyDescent="0.35">
      <c r="A76" s="56" t="s">
        <v>207</v>
      </c>
      <c r="B76" s="58" t="s">
        <v>309</v>
      </c>
    </row>
    <row r="77" spans="1:2" x14ac:dyDescent="0.35">
      <c r="A77" s="56" t="s">
        <v>210</v>
      </c>
      <c r="B77" s="58" t="s">
        <v>309</v>
      </c>
    </row>
    <row r="78" spans="1:2" x14ac:dyDescent="0.35">
      <c r="A78" s="56" t="s">
        <v>212</v>
      </c>
      <c r="B78" s="58" t="s">
        <v>309</v>
      </c>
    </row>
    <row r="79" spans="1:2" x14ac:dyDescent="0.35">
      <c r="A79" s="56" t="s">
        <v>214</v>
      </c>
      <c r="B79" s="58" t="s">
        <v>309</v>
      </c>
    </row>
    <row r="80" spans="1:2" x14ac:dyDescent="0.35">
      <c r="A80" s="56" t="s">
        <v>216</v>
      </c>
      <c r="B80" s="58" t="s">
        <v>309</v>
      </c>
    </row>
    <row r="81" spans="1:2" x14ac:dyDescent="0.35">
      <c r="A81" s="56" t="s">
        <v>217</v>
      </c>
      <c r="B81" s="58" t="s">
        <v>309</v>
      </c>
    </row>
    <row r="82" spans="1:2" x14ac:dyDescent="0.35">
      <c r="A82" s="56" t="s">
        <v>219</v>
      </c>
      <c r="B82" s="58" t="s">
        <v>309</v>
      </c>
    </row>
    <row r="83" spans="1:2" x14ac:dyDescent="0.35">
      <c r="A83" s="56" t="s">
        <v>221</v>
      </c>
      <c r="B83" s="58" t="s">
        <v>309</v>
      </c>
    </row>
    <row r="84" spans="1:2" x14ac:dyDescent="0.35">
      <c r="A84" s="56" t="s">
        <v>223</v>
      </c>
      <c r="B84" s="58" t="s">
        <v>309</v>
      </c>
    </row>
    <row r="85" spans="1:2" x14ac:dyDescent="0.35">
      <c r="A85" s="56" t="s">
        <v>225</v>
      </c>
      <c r="B85" s="58" t="s">
        <v>309</v>
      </c>
    </row>
    <row r="86" spans="1:2" x14ac:dyDescent="0.35">
      <c r="A86" s="56" t="s">
        <v>227</v>
      </c>
      <c r="B86" s="58" t="s">
        <v>308</v>
      </c>
    </row>
    <row r="87" spans="1:2" x14ac:dyDescent="0.35">
      <c r="A87" s="56" t="s">
        <v>229</v>
      </c>
      <c r="B87" s="58" t="s">
        <v>309</v>
      </c>
    </row>
    <row r="88" spans="1:2" x14ac:dyDescent="0.35">
      <c r="A88" s="56" t="s">
        <v>231</v>
      </c>
      <c r="B88" s="58" t="s">
        <v>309</v>
      </c>
    </row>
    <row r="89" spans="1:2" x14ac:dyDescent="0.35">
      <c r="A89" s="56" t="s">
        <v>232</v>
      </c>
      <c r="B89" s="58" t="s">
        <v>309</v>
      </c>
    </row>
    <row r="90" spans="1:2" x14ac:dyDescent="0.35">
      <c r="A90" s="56" t="s">
        <v>233</v>
      </c>
      <c r="B90" s="58" t="s">
        <v>309</v>
      </c>
    </row>
    <row r="91" spans="1:2" x14ac:dyDescent="0.35">
      <c r="A91" s="56" t="s">
        <v>234</v>
      </c>
      <c r="B91" s="58" t="s">
        <v>309</v>
      </c>
    </row>
    <row r="92" spans="1:2" x14ac:dyDescent="0.35">
      <c r="A92" s="56" t="s">
        <v>235</v>
      </c>
      <c r="B92" s="58" t="s">
        <v>309</v>
      </c>
    </row>
    <row r="93" spans="1:2" x14ac:dyDescent="0.35">
      <c r="A93" s="56" t="s">
        <v>236</v>
      </c>
      <c r="B93" s="58" t="s">
        <v>307</v>
      </c>
    </row>
    <row r="94" spans="1:2" x14ac:dyDescent="0.35">
      <c r="A94" s="56" t="s">
        <v>237</v>
      </c>
      <c r="B94" s="58" t="s">
        <v>309</v>
      </c>
    </row>
    <row r="95" spans="1:2" x14ac:dyDescent="0.35">
      <c r="A95" s="56" t="s">
        <v>238</v>
      </c>
      <c r="B95" s="58" t="s">
        <v>309</v>
      </c>
    </row>
    <row r="96" spans="1:2" x14ac:dyDescent="0.35">
      <c r="A96" s="56" t="s">
        <v>239</v>
      </c>
      <c r="B96" s="58" t="s">
        <v>309</v>
      </c>
    </row>
    <row r="97" spans="1:2" x14ac:dyDescent="0.35">
      <c r="A97" s="56" t="s">
        <v>240</v>
      </c>
      <c r="B97" s="58" t="s">
        <v>309</v>
      </c>
    </row>
    <row r="98" spans="1:2" x14ac:dyDescent="0.35">
      <c r="A98" s="56" t="s">
        <v>241</v>
      </c>
      <c r="B98" s="58" t="s">
        <v>308</v>
      </c>
    </row>
    <row r="99" spans="1:2" x14ac:dyDescent="0.35">
      <c r="A99" s="56" t="s">
        <v>242</v>
      </c>
      <c r="B99" s="58" t="s">
        <v>309</v>
      </c>
    </row>
    <row r="100" spans="1:2" x14ac:dyDescent="0.35">
      <c r="A100" s="56" t="s">
        <v>243</v>
      </c>
      <c r="B100" s="58" t="s">
        <v>309</v>
      </c>
    </row>
    <row r="101" spans="1:2" x14ac:dyDescent="0.35">
      <c r="A101" s="56" t="s">
        <v>244</v>
      </c>
      <c r="B101" s="58" t="s">
        <v>307</v>
      </c>
    </row>
    <row r="102" spans="1:2" x14ac:dyDescent="0.35">
      <c r="A102" s="56" t="s">
        <v>245</v>
      </c>
      <c r="B102" s="58" t="s">
        <v>309</v>
      </c>
    </row>
    <row r="103" spans="1:2" x14ac:dyDescent="0.35">
      <c r="A103" s="56" t="s">
        <v>246</v>
      </c>
      <c r="B103" s="58" t="s">
        <v>309</v>
      </c>
    </row>
    <row r="104" spans="1:2" x14ac:dyDescent="0.35">
      <c r="A104" s="56" t="s">
        <v>247</v>
      </c>
      <c r="B104" s="58" t="s">
        <v>309</v>
      </c>
    </row>
    <row r="105" spans="1:2" x14ac:dyDescent="0.35">
      <c r="A105" s="56" t="s">
        <v>248</v>
      </c>
      <c r="B105" s="58" t="s">
        <v>309</v>
      </c>
    </row>
    <row r="106" spans="1:2" x14ac:dyDescent="0.35">
      <c r="A106" s="56" t="s">
        <v>249</v>
      </c>
      <c r="B106" s="58" t="s">
        <v>308</v>
      </c>
    </row>
    <row r="107" spans="1:2" x14ac:dyDescent="0.35">
      <c r="A107" s="56" t="s">
        <v>250</v>
      </c>
      <c r="B107" s="58" t="s">
        <v>308</v>
      </c>
    </row>
    <row r="108" spans="1:2" x14ac:dyDescent="0.35">
      <c r="A108" s="56" t="s">
        <v>251</v>
      </c>
      <c r="B108" s="58" t="s">
        <v>307</v>
      </c>
    </row>
    <row r="109" spans="1:2" x14ac:dyDescent="0.35">
      <c r="A109" s="56" t="s">
        <v>252</v>
      </c>
      <c r="B109" s="58" t="s">
        <v>307</v>
      </c>
    </row>
    <row r="110" spans="1:2" x14ac:dyDescent="0.35">
      <c r="A110" s="56" t="s">
        <v>253</v>
      </c>
      <c r="B110" s="58" t="s">
        <v>309</v>
      </c>
    </row>
    <row r="111" spans="1:2" x14ac:dyDescent="0.35">
      <c r="A111" s="56" t="s">
        <v>254</v>
      </c>
      <c r="B111" s="58" t="s">
        <v>309</v>
      </c>
    </row>
    <row r="112" spans="1:2" x14ac:dyDescent="0.35">
      <c r="A112" s="56" t="s">
        <v>255</v>
      </c>
      <c r="B112" s="58" t="s">
        <v>309</v>
      </c>
    </row>
    <row r="113" spans="1:2" x14ac:dyDescent="0.35">
      <c r="A113" s="56" t="s">
        <v>256</v>
      </c>
      <c r="B113" s="58" t="s">
        <v>309</v>
      </c>
    </row>
    <row r="114" spans="1:2" x14ac:dyDescent="0.35">
      <c r="A114" s="56" t="s">
        <v>257</v>
      </c>
      <c r="B114" s="58" t="s">
        <v>309</v>
      </c>
    </row>
    <row r="115" spans="1:2" x14ac:dyDescent="0.35">
      <c r="A115" s="56" t="s">
        <v>258</v>
      </c>
      <c r="B115" s="58" t="s">
        <v>309</v>
      </c>
    </row>
    <row r="116" spans="1:2" x14ac:dyDescent="0.35">
      <c r="A116" s="56" t="s">
        <v>259</v>
      </c>
      <c r="B116" s="58" t="s">
        <v>309</v>
      </c>
    </row>
    <row r="117" spans="1:2" x14ac:dyDescent="0.35">
      <c r="A117" s="56" t="s">
        <v>260</v>
      </c>
      <c r="B117" s="58" t="s">
        <v>309</v>
      </c>
    </row>
    <row r="118" spans="1:2" x14ac:dyDescent="0.35">
      <c r="A118" s="56" t="s">
        <v>261</v>
      </c>
      <c r="B118" s="58" t="s">
        <v>309</v>
      </c>
    </row>
    <row r="119" spans="1:2" x14ac:dyDescent="0.35">
      <c r="A119" s="56" t="s">
        <v>262</v>
      </c>
      <c r="B119" s="58" t="s">
        <v>309</v>
      </c>
    </row>
    <row r="120" spans="1:2" x14ac:dyDescent="0.35">
      <c r="A120" s="56" t="s">
        <v>263</v>
      </c>
      <c r="B120" s="58" t="s">
        <v>309</v>
      </c>
    </row>
    <row r="121" spans="1:2" x14ac:dyDescent="0.35">
      <c r="A121" s="56" t="s">
        <v>264</v>
      </c>
      <c r="B121" s="58" t="s">
        <v>309</v>
      </c>
    </row>
    <row r="122" spans="1:2" x14ac:dyDescent="0.35">
      <c r="A122" s="56" t="s">
        <v>265</v>
      </c>
      <c r="B122" s="58" t="s">
        <v>309</v>
      </c>
    </row>
    <row r="123" spans="1:2" x14ac:dyDescent="0.35">
      <c r="A123" s="56" t="s">
        <v>266</v>
      </c>
      <c r="B123" s="58" t="s">
        <v>309</v>
      </c>
    </row>
    <row r="124" spans="1:2" x14ac:dyDescent="0.35">
      <c r="A124" s="56" t="s">
        <v>267</v>
      </c>
      <c r="B124" s="58" t="s">
        <v>309</v>
      </c>
    </row>
    <row r="125" spans="1:2" x14ac:dyDescent="0.35">
      <c r="A125" s="56" t="s">
        <v>268</v>
      </c>
      <c r="B125" s="58" t="s">
        <v>308</v>
      </c>
    </row>
    <row r="126" spans="1:2" x14ac:dyDescent="0.35">
      <c r="A126" s="56" t="s">
        <v>269</v>
      </c>
      <c r="B126" s="58" t="s">
        <v>309</v>
      </c>
    </row>
    <row r="127" spans="1:2" x14ac:dyDescent="0.35">
      <c r="A127" s="56" t="s">
        <v>270</v>
      </c>
      <c r="B127" s="58" t="s">
        <v>309</v>
      </c>
    </row>
    <row r="128" spans="1:2" x14ac:dyDescent="0.35">
      <c r="A128" s="56" t="s">
        <v>271</v>
      </c>
      <c r="B128" s="58" t="s">
        <v>309</v>
      </c>
    </row>
    <row r="129" spans="1:2" x14ac:dyDescent="0.35">
      <c r="A129" s="56" t="s">
        <v>272</v>
      </c>
      <c r="B129" s="58" t="s">
        <v>309</v>
      </c>
    </row>
    <row r="130" spans="1:2" x14ac:dyDescent="0.35">
      <c r="A130" s="56" t="s">
        <v>273</v>
      </c>
      <c r="B130" s="58" t="s">
        <v>309</v>
      </c>
    </row>
    <row r="131" spans="1:2" x14ac:dyDescent="0.35">
      <c r="A131" s="56" t="s">
        <v>274</v>
      </c>
      <c r="B131" s="58" t="s">
        <v>309</v>
      </c>
    </row>
    <row r="132" spans="1:2" x14ac:dyDescent="0.35">
      <c r="A132" s="56" t="s">
        <v>275</v>
      </c>
      <c r="B132" s="58" t="s">
        <v>309</v>
      </c>
    </row>
    <row r="133" spans="1:2" x14ac:dyDescent="0.35">
      <c r="A133" s="56" t="s">
        <v>276</v>
      </c>
      <c r="B133" s="58" t="s">
        <v>309</v>
      </c>
    </row>
    <row r="134" spans="1:2" x14ac:dyDescent="0.35">
      <c r="A134" s="56" t="s">
        <v>277</v>
      </c>
      <c r="B134" s="58" t="s">
        <v>309</v>
      </c>
    </row>
    <row r="135" spans="1:2" x14ac:dyDescent="0.35">
      <c r="A135" s="56" t="s">
        <v>278</v>
      </c>
      <c r="B135" s="58" t="s">
        <v>309</v>
      </c>
    </row>
    <row r="136" spans="1:2" x14ac:dyDescent="0.35">
      <c r="A136" s="56" t="s">
        <v>279</v>
      </c>
      <c r="B136" s="58" t="s">
        <v>309</v>
      </c>
    </row>
    <row r="137" spans="1:2" x14ac:dyDescent="0.35">
      <c r="A137" s="56" t="s">
        <v>280</v>
      </c>
      <c r="B137" s="58" t="s">
        <v>309</v>
      </c>
    </row>
    <row r="138" spans="1:2" x14ac:dyDescent="0.35">
      <c r="A138" s="56" t="s">
        <v>2</v>
      </c>
      <c r="B138" s="140" t="s">
        <v>310</v>
      </c>
    </row>
    <row r="139" spans="1:2" x14ac:dyDescent="0.35">
      <c r="B139" s="57"/>
    </row>
  </sheetData>
  <sortState xmlns:xlrd2="http://schemas.microsoft.com/office/spreadsheetml/2017/richdata2" ref="A2:F138">
    <sortCondition ref="A1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FORMATION ASG</vt:lpstr>
      <vt:lpstr>FORMATION CERTIFIANTE</vt:lpstr>
      <vt:lpstr>FORMATION DIPLOMANTE</vt:lpstr>
      <vt:lpstr>FORMATION INAPTITUDE</vt:lpstr>
      <vt:lpstr>FORMATION PREPA CONCOURS</vt:lpstr>
      <vt:lpstr>FORMATION SOCLE DE CONNAISSANCE</vt:lpstr>
      <vt:lpstr>liste des établissements</vt:lpstr>
      <vt:lpstr>'FORMATION ASG'!Zone_d_impression</vt:lpstr>
      <vt:lpstr>'FORMATION CERTIFIANTE'!Zone_d_impression</vt:lpstr>
      <vt:lpstr>'FORMATION DIPLOMANTE'!Zone_d_impression</vt:lpstr>
      <vt:lpstr>'FORMATION INAPTITUDE'!Zone_d_impression</vt:lpstr>
      <vt:lpstr>'FORMATION PREPA CONCOURS'!Zone_d_impression</vt:lpstr>
      <vt:lpstr>'FORMATION SOCLE DE CONNAISSANCE'!Zone_d_impression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AZZOPARDI Laurent</cp:lastModifiedBy>
  <cp:lastPrinted>2024-03-06T14:50:20Z</cp:lastPrinted>
  <dcterms:created xsi:type="dcterms:W3CDTF">2020-02-27T09:09:59Z</dcterms:created>
  <dcterms:modified xsi:type="dcterms:W3CDTF">2024-03-06T14:55:08Z</dcterms:modified>
</cp:coreProperties>
</file>