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S:\Limousin\DELEGATION\COMMUNICATION\NEWSLETTER\2024\202403_févrierbis\4C\"/>
    </mc:Choice>
  </mc:AlternateContent>
  <xr:revisionPtr revIDLastSave="0" documentId="13_ncr:1_{C1C84EFE-1F9E-4BAC-9C78-C9DE943B420A}" xr6:coauthVersionLast="47" xr6:coauthVersionMax="47" xr10:uidLastSave="{00000000-0000-0000-0000-000000000000}"/>
  <bookViews>
    <workbookView xWindow="-110" yWindow="-110" windowWidth="19420" windowHeight="10300" xr2:uid="{00000000-000D-0000-FFFF-FFFF00000000}"/>
  </bookViews>
  <sheets>
    <sheet name="2024" sheetId="1" r:id="rId1"/>
    <sheet name="nature dde" sheetId="3" r:id="rId2"/>
    <sheet name="liste des établissements" sheetId="2" r:id="rId3"/>
  </sheets>
  <definedNames>
    <definedName name="_xlnm.Print_Area" localSheetId="0">'2024'!$A$1:$G$98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 l="1"/>
  <c r="G33" i="1" l="1"/>
  <c r="K122" i="1" l="1"/>
  <c r="K121" i="1"/>
  <c r="K120" i="1"/>
  <c r="K119" i="1"/>
  <c r="K118" i="1"/>
  <c r="K117" i="1"/>
  <c r="K116" i="1"/>
  <c r="K115" i="1"/>
  <c r="K114" i="1"/>
  <c r="K113" i="1"/>
  <c r="K123" i="1" l="1"/>
  <c r="A29" i="1" s="1"/>
  <c r="F31" i="1" s="1"/>
  <c r="F40" i="1" l="1"/>
  <c r="F39" i="1"/>
  <c r="E39" i="1" s="1"/>
  <c r="C39" i="1" s="1"/>
  <c r="F38" i="1"/>
  <c r="F35" i="1" s="1"/>
  <c r="F34" i="1" s="1"/>
  <c r="E41" i="1"/>
  <c r="G41" i="1" s="1"/>
  <c r="I178" i="1"/>
  <c r="I177" i="1"/>
  <c r="I176" i="1"/>
  <c r="I175" i="1"/>
  <c r="I174" i="1"/>
  <c r="I173" i="1"/>
  <c r="I172" i="1"/>
  <c r="I171" i="1"/>
  <c r="I170" i="1"/>
  <c r="I169" i="1"/>
  <c r="E40" i="1" l="1"/>
  <c r="C40" i="1" s="1"/>
  <c r="G40" i="1" s="1"/>
  <c r="E38" i="1"/>
  <c r="I179" i="1"/>
  <c r="C38" i="1" l="1"/>
  <c r="C35" i="1" s="1"/>
  <c r="C34" i="1" s="1"/>
  <c r="E35" i="1"/>
  <c r="E34" i="1" s="1"/>
  <c r="C36" i="1"/>
  <c r="G39" i="1"/>
  <c r="G38" i="1" l="1"/>
  <c r="E36" i="1"/>
  <c r="F36" i="1"/>
  <c r="G36" i="1" l="1"/>
  <c r="G34" i="1"/>
  <c r="G35" i="1"/>
</calcChain>
</file>

<file path=xl/sharedStrings.xml><?xml version="1.0" encoding="utf-8"?>
<sst xmlns="http://schemas.openxmlformats.org/spreadsheetml/2006/main" count="499" uniqueCount="323">
  <si>
    <t>Sélectionner</t>
  </si>
  <si>
    <t>Établissement  :</t>
  </si>
  <si>
    <t>SÉLECTIONNER VOTRE ÉTABLISSEMENT DANS LA LISTE</t>
  </si>
  <si>
    <t>Panel d'établissement :</t>
  </si>
  <si>
    <t>Personne(s) à contacter :</t>
  </si>
  <si>
    <t>Choisir</t>
  </si>
  <si>
    <t>Date :</t>
  </si>
  <si>
    <t>Nom Prénom  :</t>
  </si>
  <si>
    <t>Bas niveau de qualification :</t>
  </si>
  <si>
    <t>Sélectionner le grade dans la liste</t>
  </si>
  <si>
    <t>Date de début de formation :</t>
  </si>
  <si>
    <t>Date de fin de formation :</t>
  </si>
  <si>
    <t>Nombre d'heures (Stage) :</t>
  </si>
  <si>
    <t>Lieu de formation :</t>
  </si>
  <si>
    <t>Nombre de jours :</t>
  </si>
  <si>
    <t>FINANCEMENT</t>
  </si>
  <si>
    <t>Déplacement</t>
  </si>
  <si>
    <t>Enseignement</t>
  </si>
  <si>
    <r>
      <t xml:space="preserve">Traitement       </t>
    </r>
    <r>
      <rPr>
        <b/>
        <sz val="11"/>
        <color rgb="FFFF0000"/>
        <rFont val="Wingdings"/>
        <charset val="2"/>
      </rPr>
      <t/>
    </r>
  </si>
  <si>
    <t>TOTAL</t>
  </si>
  <si>
    <t>Favorable</t>
  </si>
  <si>
    <t>Adjoint Administratif</t>
  </si>
  <si>
    <t>Défavorable</t>
  </si>
  <si>
    <t>Adjoint des Cadres Hospitalier</t>
  </si>
  <si>
    <t>Administratif statut local A</t>
  </si>
  <si>
    <t>Administratif statut local B</t>
  </si>
  <si>
    <t>Administratif statut local C</t>
  </si>
  <si>
    <t>Catégorie A</t>
  </si>
  <si>
    <t>Agent Chef</t>
  </si>
  <si>
    <t>Catégorie B</t>
  </si>
  <si>
    <t>Agent de Maitrise</t>
  </si>
  <si>
    <t>Catégorie C</t>
  </si>
  <si>
    <t>Agent d'Entretien</t>
  </si>
  <si>
    <t>Agent d'Entretien Qualifié</t>
  </si>
  <si>
    <t>Agent Service Hospitalier Qualifié</t>
  </si>
  <si>
    <t>Oui (3 et infra 3)</t>
  </si>
  <si>
    <t>Agent Sce Mortuaire &amp; Désinfection</t>
  </si>
  <si>
    <t>Non</t>
  </si>
  <si>
    <t>Aide Médico-Psychologique</t>
  </si>
  <si>
    <t>Aide-Soignant</t>
  </si>
  <si>
    <t>Analyste Programmeur</t>
  </si>
  <si>
    <t>Technique</t>
  </si>
  <si>
    <t>Animateur</t>
  </si>
  <si>
    <t>Logistique</t>
  </si>
  <si>
    <t>Apprenti</t>
  </si>
  <si>
    <t>Administrative</t>
  </si>
  <si>
    <t>Assistant Médico-Administratif</t>
  </si>
  <si>
    <t>Autre</t>
  </si>
  <si>
    <t>Assistant Socio-Éducatif</t>
  </si>
  <si>
    <t>Attaché Administration Hospitalière</t>
  </si>
  <si>
    <t>Aumonier</t>
  </si>
  <si>
    <t>Autres Grades</t>
  </si>
  <si>
    <t>Auxiliaire Puériculture</t>
  </si>
  <si>
    <t>Oui</t>
  </si>
  <si>
    <t>Cadre de Santé</t>
  </si>
  <si>
    <t>Cadre Socio-Éducatif</t>
  </si>
  <si>
    <t>Chef de Projet</t>
  </si>
  <si>
    <t>Conducteur Ambulancier</t>
  </si>
  <si>
    <t>Conducteur Automobile</t>
  </si>
  <si>
    <t>Centre d'accueil familial spécialisé</t>
  </si>
  <si>
    <t>Conseiller Éco Soc &amp; Famil.</t>
  </si>
  <si>
    <t>Centre d'Action Médico Sociale Précoce</t>
  </si>
  <si>
    <t>Contrat Accompagnement ds l'Emploi</t>
  </si>
  <si>
    <t>Centre de jour personnes âgées</t>
  </si>
  <si>
    <t>Contrat Emploi Consolidé</t>
  </si>
  <si>
    <t>Centre rééducation professionnelle</t>
  </si>
  <si>
    <t>Contrat Unique d'Insertion</t>
  </si>
  <si>
    <t>Centres médico-psycho-pédagogiques</t>
  </si>
  <si>
    <t>Dessinateur</t>
  </si>
  <si>
    <t>EHPAD</t>
  </si>
  <si>
    <t>Diététicien</t>
  </si>
  <si>
    <t>Établissement pour enfants ou adolescents polyhandicapés</t>
  </si>
  <si>
    <t>Diététicien Cadre Santé</t>
  </si>
  <si>
    <t>Foyer d'accueil médicalisé</t>
  </si>
  <si>
    <t>Éducateur Jeunes Enfants</t>
  </si>
  <si>
    <t>Éducateur Technique Spécialisé</t>
  </si>
  <si>
    <t>Institut d'Education Motrice</t>
  </si>
  <si>
    <t>Ergothérapeute</t>
  </si>
  <si>
    <t>Institut Médico-Educatif</t>
  </si>
  <si>
    <t>Ergothérapeute Cadre de Santé</t>
  </si>
  <si>
    <t>Institut thérapeutique, éducatif et pédagogique</t>
  </si>
  <si>
    <t>Infirmier Anesthésiste</t>
  </si>
  <si>
    <t>Maison d'accueil spécialisée</t>
  </si>
  <si>
    <t>Infirmier Anesthésiste Cadre Santé</t>
  </si>
  <si>
    <t>Service d'accompagnement médico-social pour adultes handicapés</t>
  </si>
  <si>
    <t>Infirmier Bloc Opératoire</t>
  </si>
  <si>
    <t>Services d’Education Spéciale et de Soins A Domicile</t>
  </si>
  <si>
    <t>Infirmier Bloc Opératoire Cadre Santé</t>
  </si>
  <si>
    <t>Services de soins infirmiers à domicile</t>
  </si>
  <si>
    <t>Infirmier Cadre de Santé</t>
  </si>
  <si>
    <t>Services polyvalents d’aide et de soins à domicile</t>
  </si>
  <si>
    <t>Infirmier Catégorie B</t>
  </si>
  <si>
    <t>Unité d'Evaluation de Réentrainement et d'Orientation Sociale et Professionnelle</t>
  </si>
  <si>
    <t>Infirmier Soins Généraux Catégorie A</t>
  </si>
  <si>
    <t>Ingénieur Général Hospitalier</t>
  </si>
  <si>
    <t>Ingénieur Hospitalier</t>
  </si>
  <si>
    <t>Ingénieur Informatique</t>
  </si>
  <si>
    <t>Ingénieur Statut Local</t>
  </si>
  <si>
    <t>Ingénieur Système</t>
  </si>
  <si>
    <t>Maitre Ouvrier</t>
  </si>
  <si>
    <t>Manipulateur Électroradio</t>
  </si>
  <si>
    <t>Manipulateur Électroradio Cadre Santé</t>
  </si>
  <si>
    <t>Masseur Kinésothérapeute</t>
  </si>
  <si>
    <t>Masseur Kinésothérapeute Cadre Santé</t>
  </si>
  <si>
    <t>Médecin du Travail</t>
  </si>
  <si>
    <t>Moniteur Atelier</t>
  </si>
  <si>
    <t>Moniteur École de Cadre de Santé</t>
  </si>
  <si>
    <t>Moniteur École de Cadre Sage-Femme</t>
  </si>
  <si>
    <t>Moniteur Éducateur</t>
  </si>
  <si>
    <t>Orthophoniste Cadre de Santé</t>
  </si>
  <si>
    <t>Orthoponiste</t>
  </si>
  <si>
    <t>Orthoptiste</t>
  </si>
  <si>
    <t>Orthoptiste Cadre de Santé</t>
  </si>
  <si>
    <t>Ouvrier Professionnel Qualifié</t>
  </si>
  <si>
    <t>Pédicure Podologue</t>
  </si>
  <si>
    <t>Pédicure Podologue Cadre de Santé</t>
  </si>
  <si>
    <t>Préparateur Pharmacie</t>
  </si>
  <si>
    <t>Préparateur Pharmacie Cadre de Santé</t>
  </si>
  <si>
    <t>Programmeur</t>
  </si>
  <si>
    <t>Psychologue</t>
  </si>
  <si>
    <t>Psychomotricien</t>
  </si>
  <si>
    <t>Psychomotricien Cadre de Santé</t>
  </si>
  <si>
    <t>Puéricultrice</t>
  </si>
  <si>
    <t>Puéricultrice Cadre de Santé</t>
  </si>
  <si>
    <t>CAP, BEP (Niveau 3)</t>
  </si>
  <si>
    <t>Responsable Études</t>
  </si>
  <si>
    <t>Responsable Exploitation</t>
  </si>
  <si>
    <t>BAC+2, BTS, DUT (Niveau 5)</t>
  </si>
  <si>
    <t>Responsable Informatique</t>
  </si>
  <si>
    <t>Responsable Système</t>
  </si>
  <si>
    <t>Sage-Femme</t>
  </si>
  <si>
    <t>Sage-Femme Cadre de santé</t>
  </si>
  <si>
    <t>Technicien de Réseau</t>
  </si>
  <si>
    <t>Technicien Hospitalier</t>
  </si>
  <si>
    <t>Technicien Laboratoire</t>
  </si>
  <si>
    <t>Technicien Laboratoire Cadre de Santé</t>
  </si>
  <si>
    <t>Technicien Maintenance</t>
  </si>
  <si>
    <t>Technicien Supérieur Hospitalier</t>
  </si>
  <si>
    <t>Financement Crédits Plan Établissement + fonds mutualisés</t>
  </si>
  <si>
    <t xml:space="preserve">Financement sur les crédits Plan Établissement </t>
  </si>
  <si>
    <t>Financement demandé sur les fonds mutualisés ANFH</t>
  </si>
  <si>
    <t>Coût de l'action de formation par nature de dépense</t>
  </si>
  <si>
    <t>L'établissement atteste avoir pris connaissance des conditions de prise en charge de l'ANFH, notamment de la mobilisation par l'agent de son Compte Personnel de Formation, certifie l'exactitude des renseignements fournis et la conformité des documents joints.</t>
  </si>
  <si>
    <t>Dernier diplôme acquis :</t>
  </si>
  <si>
    <t>Savoir de base (Niveau 1)</t>
  </si>
  <si>
    <t>Certificat Prof. (Niveau 2)</t>
  </si>
  <si>
    <t>Baccalauréat (Niveau 4)</t>
  </si>
  <si>
    <t>Licence, LMD (Niveau 6)</t>
  </si>
  <si>
    <t>Maîtrise (Niveau 6)</t>
  </si>
  <si>
    <t>Master (Niveau 7)</t>
  </si>
  <si>
    <t>Doctorat (Niveau 8)</t>
  </si>
  <si>
    <t>ÉTABLISSEMENT</t>
  </si>
  <si>
    <t>Assistant(e) de soins en gérontologie (ASG) - 1 -</t>
  </si>
  <si>
    <t>Assistant(e) de soins en gérontologie (ASG) - 2 -</t>
  </si>
  <si>
    <t>Assistant(e) de soins en gérontologie (ASG) - 3 -</t>
  </si>
  <si>
    <t>Assistant(e) de soins en gérontologie (ASG) - 4 -</t>
  </si>
  <si>
    <t>Assistant(e) de soins en gérontologie (ASG) - 5 -</t>
  </si>
  <si>
    <t>Assistant(e) de soins en gérontologie (ASG) - 6 -</t>
  </si>
  <si>
    <t>Assistant(e) de soins en gérontologie (ASG) - 7 -</t>
  </si>
  <si>
    <t>Assistant(e) de soins en gérontologie (ASG) - 8 -</t>
  </si>
  <si>
    <t>Assistant(e) de soins en gérontologie (ASG) - 9 -</t>
  </si>
  <si>
    <t>Assistant(e) de soins en gérontologie (ASG) - 10 -</t>
  </si>
  <si>
    <t xml:space="preserve">Diplôme Universitaire - 1 - </t>
  </si>
  <si>
    <t xml:space="preserve">Diplôme Universitaire - 2 - </t>
  </si>
  <si>
    <t xml:space="preserve">Diplôme Universitaire - 3 - </t>
  </si>
  <si>
    <t xml:space="preserve">Diplôme Universitaire - 4 - </t>
  </si>
  <si>
    <t xml:space="preserve">Diplôme Universitaire - 5 - </t>
  </si>
  <si>
    <t xml:space="preserve">Diplôme Universitaire - 6 - </t>
  </si>
  <si>
    <t xml:space="preserve">Diplôme Universitaire - 7 - </t>
  </si>
  <si>
    <t xml:space="preserve">Diplôme Universitaire - 8 - </t>
  </si>
  <si>
    <t xml:space="preserve">Diplôme Universitaire - 9 - </t>
  </si>
  <si>
    <t xml:space="preserve">Diplôme Universitaire - 10 - </t>
  </si>
  <si>
    <t>Inaptitude - 1 -</t>
  </si>
  <si>
    <t>Inaptitude - 2 -</t>
  </si>
  <si>
    <t>Inaptitude - 3 -</t>
  </si>
  <si>
    <t>Inaptitude - 4 -</t>
  </si>
  <si>
    <t>Inaptitude - 5 -</t>
  </si>
  <si>
    <t>Inaptitude - 6 -</t>
  </si>
  <si>
    <t>Inaptitude - 7 -</t>
  </si>
  <si>
    <t>Inaptitude - 8 -</t>
  </si>
  <si>
    <t>Inaptitude - 9 -</t>
  </si>
  <si>
    <t>Inaptitude - 10 -</t>
  </si>
  <si>
    <t>Préparation aux concours et examens - 1 -</t>
  </si>
  <si>
    <t>Préparation aux concours et examens - 2 -</t>
  </si>
  <si>
    <t>Préparation aux concours et examens - 3 -</t>
  </si>
  <si>
    <t>Préparation aux concours et examens - 4 -</t>
  </si>
  <si>
    <t>Préparation aux concours et examens - 5 -</t>
  </si>
  <si>
    <t>Préparation aux concours et examens - 6 -</t>
  </si>
  <si>
    <t>Préparation aux concours et examens - 7 -</t>
  </si>
  <si>
    <t>Préparation aux concours et examens - 8 -</t>
  </si>
  <si>
    <t>Préparation aux concours et examens - 9 -</t>
  </si>
  <si>
    <t>Préparation aux concours et examens - 10 -</t>
  </si>
  <si>
    <t>Socle de connaissance - 1 -</t>
  </si>
  <si>
    <t>Socle de connaissance - 2 -</t>
  </si>
  <si>
    <t>Socle de connaissance - 3 -</t>
  </si>
  <si>
    <t>Socle de connaissance - 4 -</t>
  </si>
  <si>
    <t>Socle de connaissance - 5 -</t>
  </si>
  <si>
    <t>Socle de connaissance - 6 -</t>
  </si>
  <si>
    <t>Socle de connaissance - 7 -</t>
  </si>
  <si>
    <t>Socle de connaissance - 8 -</t>
  </si>
  <si>
    <t>Socle de connaissance - 9 -</t>
  </si>
  <si>
    <t>Socle de connaissance - 10 -</t>
  </si>
  <si>
    <t>Cachet de l'Établissement</t>
  </si>
  <si>
    <t xml:space="preserve">Fait à : </t>
  </si>
  <si>
    <t>Nom du Signataire :</t>
  </si>
  <si>
    <t xml:space="preserve">Signature  </t>
  </si>
  <si>
    <t>Cofinancement</t>
  </si>
  <si>
    <t>obligatoire</t>
  </si>
  <si>
    <t>Panel 2 : établissement de 300 à 1 000 agents</t>
  </si>
  <si>
    <t>Panel 1 : établissement de plus de 1 000 agents</t>
  </si>
  <si>
    <t>Panel 3 : établissement de moins de 300 agents</t>
  </si>
  <si>
    <t>LIM001 - EHPAD MED ALLASSAC</t>
  </si>
  <si>
    <t>LIM002 - EHPAD ARGENTAT</t>
  </si>
  <si>
    <t>LIM003 - EHPAD BEAULIEU SUR DORDOGNE</t>
  </si>
  <si>
    <t>LIM004 - EPDA BEYSSAC</t>
  </si>
  <si>
    <t>LIM005 - CH BORT LES ORGUES</t>
  </si>
  <si>
    <t>LIM006 - CH BRIVE-LA-GAILLARDE</t>
  </si>
  <si>
    <t>LIM007 - CH GERIATRIQUE CORNIL</t>
  </si>
  <si>
    <t>LIM008 - EHPAD CORREZE</t>
  </si>
  <si>
    <t>LIM009 - EHPAD MEYMAC</t>
  </si>
  <si>
    <t>LIM010 - EHPAD NEUVIC USSEL</t>
  </si>
  <si>
    <t>LIM011 - EPD SERVIERES LE CHATEAU</t>
  </si>
  <si>
    <t>LIM012 - EHPAD TREIGNAC</t>
  </si>
  <si>
    <t>LIM013 - CH TULLE</t>
  </si>
  <si>
    <t>LIM015 - CH USSEL</t>
  </si>
  <si>
    <t>LIM016 - CH GERIATRIQUE EHPAD UZERCHE</t>
  </si>
  <si>
    <t>LIM017 - EHPAD VIGEOIS</t>
  </si>
  <si>
    <t>LIM018 - EHPAD AJAIN</t>
  </si>
  <si>
    <t>LIM019 - CH AUBUSSON</t>
  </si>
  <si>
    <t>LIM020 - EHPAD AUZANCES</t>
  </si>
  <si>
    <t>LIM021 - EHPAD BENEVENT L'ABBAYE</t>
  </si>
  <si>
    <t>LIM022 - CH BOURGANEUF</t>
  </si>
  <si>
    <t>LIM023 - EHPAD CHAMBON SUR VOUEIZE</t>
  </si>
  <si>
    <t>LIM024 - EHPAD DUN LE PALESTEL</t>
  </si>
  <si>
    <t>LIM025 - CH EVAUX LES BAINS</t>
  </si>
  <si>
    <t>LIM026 - CH GUERET</t>
  </si>
  <si>
    <t>LIM027 - EHPAD MAINSAT</t>
  </si>
  <si>
    <t>LIM028 - EHPAD ROYERE DE VASSIVIERE</t>
  </si>
  <si>
    <t>LIM029 - CH SAINT-VAURY</t>
  </si>
  <si>
    <t>LIM030 - CH LA SOUTERRAINE</t>
  </si>
  <si>
    <t>LIM031 - EHPAD AMBAZAC</t>
  </si>
  <si>
    <t>LIM032 - HI HAUT LIMOUSIN</t>
  </si>
  <si>
    <t>LIM033 - EHPAD CHALUS</t>
  </si>
  <si>
    <t>LIM034 - EHPAD CHATEAUNEUF LA FORET</t>
  </si>
  <si>
    <t>LIM036 - EHPAD EYMOUTIERS</t>
  </si>
  <si>
    <t>LIM037 - CHU LIMOGES</t>
  </si>
  <si>
    <t>LIM038 - CHS ESQUIROL LIMOGES</t>
  </si>
  <si>
    <t>LIM040 - EHPAD ROCHECHOUART</t>
  </si>
  <si>
    <t>LIM041 - CH SAINT-JUNIEN</t>
  </si>
  <si>
    <t>LIM042 - HI MONTS ET BARRAGES</t>
  </si>
  <si>
    <t>LIM043 - CH SAINT-YRIEIX-LA-PERCHE</t>
  </si>
  <si>
    <t>LIM044 - INSTITUT ORADOUR ST GENEST</t>
  </si>
  <si>
    <t>LIM046 - CDTP ISLE</t>
  </si>
  <si>
    <t>LIM047 - EMESD ISLE</t>
  </si>
  <si>
    <t>LIM049 - FOYER ACCUEIL NEUVIC ENTIER</t>
  </si>
  <si>
    <t>LIM050 - CDEF LIMOGES</t>
  </si>
  <si>
    <t>LIM051 - IME SAINT-JUNIEN</t>
  </si>
  <si>
    <t>LIM052 - EHPAD NANTIAT</t>
  </si>
  <si>
    <t>LIM053 - CDEF TULLE</t>
  </si>
  <si>
    <t>LIM055 - EHPAD FEYTIAT</t>
  </si>
  <si>
    <t>LIM057 - CDEF GUERET</t>
  </si>
  <si>
    <t>LIM058 - EHPAD BESSINES SUR GARTEMPE</t>
  </si>
  <si>
    <t>LIM059 - EHPAD NIEUL</t>
  </si>
  <si>
    <t>LIM060 - SILPC ISLE</t>
  </si>
  <si>
    <t>LIM061 - EHPAD DONZENAC</t>
  </si>
  <si>
    <t>LIM062 - EHPAD MANSAC</t>
  </si>
  <si>
    <t>LIM063 - EHPAD PIERRE BUFFIERE</t>
  </si>
  <si>
    <t>LIM064 - EHPAD NEXON</t>
  </si>
  <si>
    <t>LIM065 - EHPAD MEYSSAC</t>
  </si>
  <si>
    <t>LIM066 - EPA BOULOU LES ROSES</t>
  </si>
  <si>
    <t>LIM067 - EHPAD ST GERMAIN LES BELLES</t>
  </si>
  <si>
    <t>LIM069 - EHPAD BOUSSAC</t>
  </si>
  <si>
    <t>LIM071 - EHPAD LA CHAPELLE TAILLEFERT</t>
  </si>
  <si>
    <t>LIM076 - EHPAD BEYNAT</t>
  </si>
  <si>
    <t>LIM077 - EHPAD LE PALAIS/VIENNE</t>
  </si>
  <si>
    <t>LIM079 - EHPAD COUZEIX</t>
  </si>
  <si>
    <t>LIM080 - EHPAD BELLEGARDE EN MARCHE</t>
  </si>
  <si>
    <t>LIM081 - EHPAD BUSSIERE DUNOISE</t>
  </si>
  <si>
    <t>LIM082 - EHPAD PANAZOL</t>
  </si>
  <si>
    <t>LIM083 - EHPAD EYGURANDE</t>
  </si>
  <si>
    <t>LIM084 - EPDAAH AMBAZAC</t>
  </si>
  <si>
    <t>LIM085 - EHPAD BRIVE LA GAILLARDE</t>
  </si>
  <si>
    <t>LIM086 - GCS CORREZIEN</t>
  </si>
  <si>
    <t>LIM087 - EHPAD SEILHAC</t>
  </si>
  <si>
    <t xml:space="preserve"> </t>
  </si>
  <si>
    <t>Formation diplômante - 1 -</t>
  </si>
  <si>
    <t>Formation diplômante - 2 -</t>
  </si>
  <si>
    <t>Formation diplômante - 3 -</t>
  </si>
  <si>
    <t>Formation diplômante - 4 -</t>
  </si>
  <si>
    <t>Formation diplômante - 5 -</t>
  </si>
  <si>
    <t>Formation diplômante - 6 -</t>
  </si>
  <si>
    <t>Formation diplômante - 7 -</t>
  </si>
  <si>
    <t>Formation diplômante - 8 -</t>
  </si>
  <si>
    <t>Formation diplômante - 9 -</t>
  </si>
  <si>
    <t>Formation diplômante - 10 -</t>
  </si>
  <si>
    <t>Autre formation - 1 -</t>
  </si>
  <si>
    <t>Autre formation - 2 -</t>
  </si>
  <si>
    <t>Autre formation - 3 -</t>
  </si>
  <si>
    <t>Autre formation - 4 -</t>
  </si>
  <si>
    <t>Autre formation - 5 -</t>
  </si>
  <si>
    <t>Autre formation - 6 -</t>
  </si>
  <si>
    <t>Autre formation - 7 -</t>
  </si>
  <si>
    <t>Autre formation - 8 -</t>
  </si>
  <si>
    <t>Autre formation - 9 -</t>
  </si>
  <si>
    <t>Autre formation - 10 -</t>
  </si>
  <si>
    <t>Le</t>
  </si>
  <si>
    <r>
      <t xml:space="preserve">Les informations collectées par l’ANFH via ce formulaire font l’objet d’un traitement de données ayant pour finalité le financement de formations dans le cadre des crédits mutualisés. Le traitement est fondé sur l’intérêt légitime de l’ANFH de réaliser son activité en tant que gestionnaire des fonds de formation. Toutes les informations demandées sont obligatoires et sont nécessaires pour analyser votre demande. A défaut, l’ANFH ne sera pas en mesure de répondre à votre demande. Ces informations sont à destination exclusive de personnes habilitées de l’ANFH et seront conservées pendant 10 ans à compter de l’exercice du dernier paiement. Conformément au Règlement (UE) 2016/679 relatif à la protection des données à caractère personnel, les personnes concernées disposent des droits suivants sur leurs données : droit d’accès, droit de rectification, droit à l’effacement (droit à l’oubli), droit d’opposition, droit à la limitation du traitement, droit à la portabilité. Elles peuvent également définir des directives relatives à la conservation, à l'effacement et à la communication de leurs données à caractère personnel après leur décès. Elles peuvent s’opposer à tout moment au traitement des données les concernant. Pour exercer leurs droits, merci de s’adresser par courrier RAR au DPD de l’ANFH, 265 Rue de Charenton, 75012 Paris, ou à l’adresse email du DPD </t>
    </r>
    <r>
      <rPr>
        <sz val="12"/>
        <color rgb="FF00B0F0"/>
        <rFont val="Calibri"/>
        <family val="2"/>
        <scheme val="minor"/>
      </rPr>
      <t>protectiondesdonnees@anfh.fr</t>
    </r>
    <r>
      <rPr>
        <sz val="12"/>
        <color theme="1"/>
        <rFont val="Calibri"/>
        <family val="2"/>
        <scheme val="minor"/>
      </rPr>
      <t>. Une copie d’une pièce d’identité pourra leur être demandé. Sous réserve d’un manquement aux dispositions ci-dessus, les personnes concernées ont le droit d’introduire une réclamation auprès de la CNIL (</t>
    </r>
    <r>
      <rPr>
        <sz val="12"/>
        <color rgb="FF00B0F0"/>
        <rFont val="Calibri"/>
        <family val="2"/>
        <scheme val="minor"/>
      </rPr>
      <t>www.cnil.fr</t>
    </r>
    <r>
      <rPr>
        <sz val="12"/>
        <color theme="1"/>
        <rFont val="Calibri"/>
        <family val="2"/>
        <scheme val="minor"/>
      </rPr>
      <t xml:space="preserve">). NB : L’établissement employeur s’engage à respecter le Règlement (UE) 2016/679 du 27 avril 2016 relatif à la protection des données à caractère personnel (dit « RGPD ») et la loi 78-17 du 6 janvier 1978 modifiée relative à l'informatique, aux fichiers et aux libertés, ainsi qu’à toute règlementation applicable dans le cadre de la protection des données.
</t>
    </r>
  </si>
  <si>
    <t>Oui (Niveau inférieur ou égal au niveau 3)</t>
  </si>
  <si>
    <t>Le Directeur établissement :</t>
  </si>
  <si>
    <t>Toutes les cellules grisées sont à remplir impérativement</t>
  </si>
  <si>
    <t>Avis CSE :</t>
  </si>
  <si>
    <t>CAP BLANCHISSERIE 2024</t>
  </si>
  <si>
    <t xml:space="preserve">Adresse mail : </t>
  </si>
  <si>
    <t>Nombre heures CPF acquise :</t>
  </si>
  <si>
    <r>
      <t xml:space="preserve">AGENT - </t>
    </r>
    <r>
      <rPr>
        <b/>
        <sz val="24"/>
        <color theme="7"/>
        <rFont val="Futura Lt BT"/>
        <family val="2"/>
      </rPr>
      <t>Joindre le dernier bulletin de salaire et le dernier diplôme acquis</t>
    </r>
  </si>
  <si>
    <t xml:space="preserve">Service : </t>
  </si>
  <si>
    <t xml:space="preserve">ACTION DE FORMATION DIPLOMANTE ISSUE DU PAR </t>
  </si>
  <si>
    <t>INTITULE DE FORMATION</t>
  </si>
  <si>
    <t xml:space="preserve">ORGANISME </t>
  </si>
  <si>
    <t xml:space="preserve">Dispositif de formation 4 C,  Compétences clées des agents de la FPH </t>
  </si>
  <si>
    <t>Re-travailler Sud-Ouest</t>
  </si>
  <si>
    <t xml:space="preserve">ANFH LIMOUSIN </t>
  </si>
  <si>
    <t>Nombre d'heures environs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</si>
</sst>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C]d\ mmmm\ yyyy;@"/>
    <numFmt numFmtId="165" formatCode="[$-F800]dddd\,\ mmmm\ dd\,\ yyyy"/>
  </numFmts>
  <fonts count="51">
    <font>
      <sz val="11"/>
      <color theme="1"/>
      <name val="Calibri"/>
      <family val="2"/>
      <scheme val="minor"/>
    </font>
    <font>
      <sz val="11"/>
      <color theme="1"/>
      <name val="Arial"/>
      <family val="2"/>
    </font>
    <font>
      <sz val="11"/>
      <color theme="4" tint="-0.499984740745262"/>
      <name val="Arial"/>
      <family val="2"/>
    </font>
    <font>
      <sz val="3"/>
      <color theme="4" tint="-0.499984740745262"/>
      <name val="Arial"/>
      <family val="2"/>
    </font>
    <font>
      <sz val="16"/>
      <color theme="4" tint="-0.499984740745262"/>
      <name val="Arial"/>
      <family val="2"/>
    </font>
    <font>
      <b/>
      <sz val="11"/>
      <color rgb="FFFF0000"/>
      <name val="Wingdings"/>
      <charset val="2"/>
    </font>
    <font>
      <sz val="14"/>
      <color theme="4" tint="-0.499984740745262"/>
      <name val="Arial"/>
      <family val="2"/>
    </font>
    <font>
      <sz val="12"/>
      <color theme="4" tint="-0.499984740745262"/>
      <name val="Arial"/>
      <family val="2"/>
    </font>
    <font>
      <sz val="11"/>
      <name val="Arial"/>
      <family val="2"/>
    </font>
    <font>
      <sz val="11"/>
      <color theme="0"/>
      <name val="Arial"/>
      <family val="2"/>
    </font>
    <font>
      <b/>
      <sz val="24"/>
      <color theme="0"/>
      <name val="Futura Lt BT"/>
      <family val="2"/>
    </font>
    <font>
      <b/>
      <sz val="18"/>
      <color rgb="FFFF0000"/>
      <name val="Futura Lt BT"/>
      <family val="2"/>
    </font>
    <font>
      <sz val="11"/>
      <color theme="4" tint="-0.499984740745262"/>
      <name val="Futura Lt BT"/>
      <family val="2"/>
    </font>
    <font>
      <b/>
      <sz val="18"/>
      <color theme="8" tint="-0.249977111117893"/>
      <name val="Futura Lt BT"/>
      <family val="2"/>
    </font>
    <font>
      <b/>
      <sz val="18"/>
      <color theme="4" tint="-0.499984740745262"/>
      <name val="Futura Lt BT"/>
      <family val="2"/>
    </font>
    <font>
      <b/>
      <sz val="16"/>
      <color theme="8" tint="-0.249977111117893"/>
      <name val="Futura Lt BT"/>
      <family val="2"/>
    </font>
    <font>
      <b/>
      <sz val="16"/>
      <name val="Futura Lt BT"/>
      <family val="2"/>
    </font>
    <font>
      <sz val="11"/>
      <name val="Futura Lt BT"/>
      <family val="2"/>
    </font>
    <font>
      <sz val="12"/>
      <color theme="1"/>
      <name val="Arial"/>
      <family val="2"/>
    </font>
    <font>
      <sz val="24"/>
      <color theme="1"/>
      <name val="Arial"/>
      <family val="2"/>
    </font>
    <font>
      <sz val="24"/>
      <color theme="4" tint="-0.499984740745262"/>
      <name val="Arial"/>
      <family val="2"/>
    </font>
    <font>
      <sz val="12"/>
      <color theme="0"/>
      <name val="Futura Lt BT"/>
      <family val="2"/>
    </font>
    <font>
      <sz val="12"/>
      <color theme="8" tint="-0.249977111117893"/>
      <name val="Futura Lt BT"/>
      <family val="2"/>
    </font>
    <font>
      <sz val="12"/>
      <name val="Futura Lt BT"/>
      <family val="2"/>
    </font>
    <font>
      <b/>
      <sz val="12"/>
      <color theme="0"/>
      <name val="Futura Lt BT"/>
      <family val="2"/>
    </font>
    <font>
      <b/>
      <sz val="12"/>
      <color theme="8" tint="-0.249977111117893"/>
      <name val="Futura Lt BT"/>
      <family val="2"/>
    </font>
    <font>
      <b/>
      <sz val="18"/>
      <name val="Futura Lt BT"/>
      <family val="2"/>
    </font>
    <font>
      <b/>
      <sz val="17"/>
      <color theme="8" tint="-0.249977111117893"/>
      <name val="Futura Lt BT"/>
      <family val="2"/>
    </font>
    <font>
      <b/>
      <sz val="16"/>
      <color theme="4" tint="-0.499984740745262"/>
      <name val="Futura Lt BT"/>
      <family val="2"/>
    </font>
    <font>
      <b/>
      <sz val="16"/>
      <color rgb="FFFF0000"/>
      <name val="Futura Lt BT"/>
      <family val="2"/>
    </font>
    <font>
      <sz val="11"/>
      <color theme="0"/>
      <name val="Futura Lt BT"/>
      <family val="2"/>
    </font>
    <font>
      <sz val="12"/>
      <color theme="0"/>
      <name val="Arial"/>
      <family val="2"/>
    </font>
    <font>
      <sz val="24"/>
      <color theme="0"/>
      <name val="Futura Lt BT"/>
      <family val="2"/>
    </font>
    <font>
      <sz val="24"/>
      <color theme="0"/>
      <name val="Arial"/>
      <family val="2"/>
    </font>
    <font>
      <sz val="16"/>
      <color theme="0"/>
      <name val="Arial"/>
      <family val="2"/>
    </font>
    <font>
      <sz val="3"/>
      <color theme="0"/>
      <name val="Arial"/>
      <family val="2"/>
    </font>
    <font>
      <sz val="14"/>
      <color theme="0"/>
      <name val="Arial"/>
      <family val="2"/>
    </font>
    <font>
      <b/>
      <sz val="12"/>
      <name val="Futura Lt BT"/>
      <family val="2"/>
    </font>
    <font>
      <b/>
      <sz val="3"/>
      <name val="Futura Lt BT"/>
      <family val="2"/>
    </font>
    <font>
      <sz val="18"/>
      <name val="Futura Lt BT"/>
      <family val="2"/>
    </font>
    <font>
      <b/>
      <sz val="16"/>
      <name val="Arial"/>
      <family val="2"/>
    </font>
    <font>
      <sz val="16"/>
      <name val="Futura Lt BT"/>
      <family val="2"/>
    </font>
    <font>
      <sz val="11"/>
      <color theme="1"/>
      <name val="Calibri"/>
      <family val="2"/>
      <scheme val="minor"/>
    </font>
    <font>
      <b/>
      <sz val="18"/>
      <color theme="1"/>
      <name val="Futura Lt BT"/>
      <family val="2"/>
    </font>
    <font>
      <i/>
      <sz val="8"/>
      <color theme="1"/>
      <name val="Calibri"/>
      <family val="2"/>
      <scheme val="minor"/>
    </font>
    <font>
      <sz val="12"/>
      <color theme="1"/>
      <name val="Calibri"/>
      <family val="2"/>
      <scheme val="minor"/>
    </font>
    <font>
      <sz val="12"/>
      <color rgb="FF00B0F0"/>
      <name val="Calibri"/>
      <family val="2"/>
      <scheme val="minor"/>
    </font>
    <font>
      <b/>
      <sz val="18"/>
      <color rgb="FFFF0000"/>
      <name val="Futura Lt BT"/>
      <family val="2"/>
    </font>
    <font>
      <sz val="11"/>
      <color rgb="FFFF0000"/>
      <name val="Calibri"/>
      <family val="2"/>
      <scheme val="minor"/>
    </font>
    <font>
      <b/>
      <sz val="12"/>
      <color rgb="FF0070C0"/>
      <name val="Futura Lt BT"/>
      <family val="2"/>
    </font>
    <font>
      <b/>
      <sz val="24"/>
      <color theme="7"/>
      <name val="Futura Lt BT"/>
      <family val="2"/>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E4E4E4"/>
        <bgColor indexed="64"/>
      </patternFill>
    </fill>
    <fill>
      <patternFill patternType="solid">
        <fgColor theme="0" tint="-0.14999847407452621"/>
        <bgColor indexed="64"/>
      </patternFill>
    </fill>
  </fills>
  <borders count="44">
    <border>
      <left/>
      <right/>
      <top/>
      <bottom/>
      <diagonal/>
    </border>
    <border>
      <left/>
      <right/>
      <top/>
      <bottom style="slantDashDot">
        <color rgb="FF00B0F0"/>
      </bottom>
      <diagonal/>
    </border>
    <border>
      <left/>
      <right/>
      <top style="slantDashDot">
        <color rgb="FF00B0F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top style="medium">
        <color theme="4" tint="-0.249977111117893"/>
      </top>
      <bottom style="slantDashDot">
        <color rgb="FF00B0F0"/>
      </bottom>
      <diagonal/>
    </border>
    <border>
      <left style="thin">
        <color indexed="64"/>
      </left>
      <right/>
      <top style="thin">
        <color indexed="64"/>
      </top>
      <bottom style="thin">
        <color indexed="64"/>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style="medium">
        <color theme="4" tint="-0.249977111117893"/>
      </left>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indexed="64"/>
      </left>
      <right style="thin">
        <color indexed="64"/>
      </right>
      <top/>
      <bottom style="thin">
        <color indexed="64"/>
      </bottom>
      <diagonal/>
    </border>
    <border>
      <left style="thin">
        <color theme="4" tint="-0.249977111117893"/>
      </left>
      <right style="thin">
        <color theme="4" tint="-0.249977111117893"/>
      </right>
      <top/>
      <bottom style="thin">
        <color theme="4" tint="-0.249977111117893"/>
      </bottom>
      <diagonal/>
    </border>
    <border>
      <left style="thin">
        <color indexed="64"/>
      </left>
      <right style="thin">
        <color indexed="64"/>
      </right>
      <top style="thin">
        <color indexed="64"/>
      </top>
      <bottom style="thin">
        <color indexed="64"/>
      </bottom>
      <diagonal/>
    </border>
    <border>
      <left style="thin">
        <color theme="4" tint="-0.249977111117893"/>
      </left>
      <right/>
      <top style="thin">
        <color theme="4" tint="-0.249977111117893"/>
      </top>
      <bottom style="thin">
        <color theme="4" tint="-0.249977111117893"/>
      </bottom>
      <diagonal/>
    </border>
    <border>
      <left style="thin">
        <color theme="4" tint="-0.249977111117893"/>
      </left>
      <right style="thin">
        <color indexed="64"/>
      </right>
      <top style="thin">
        <color indexed="64"/>
      </top>
      <bottom style="thin">
        <color indexed="64"/>
      </bottom>
      <diagonal/>
    </border>
    <border>
      <left/>
      <right style="thin">
        <color theme="4" tint="-0.249977111117893"/>
      </right>
      <top style="thin">
        <color theme="4" tint="-0.249977111117893"/>
      </top>
      <bottom/>
      <diagonal/>
    </border>
    <border>
      <left/>
      <right style="thin">
        <color theme="4" tint="-0.249977111117893"/>
      </right>
      <top/>
      <bottom/>
      <diagonal/>
    </border>
    <border>
      <left style="thin">
        <color theme="4" tint="-0.249977111117893"/>
      </left>
      <right/>
      <top/>
      <bottom/>
      <diagonal/>
    </border>
    <border>
      <left style="thin">
        <color theme="4" tint="-0.249977111117893"/>
      </left>
      <right/>
      <top style="thin">
        <color theme="4" tint="-0.249977111117893"/>
      </top>
      <bottom/>
      <diagonal/>
    </border>
    <border>
      <left style="thin">
        <color indexed="64"/>
      </left>
      <right style="thin">
        <color theme="4" tint="-0.249977111117893"/>
      </right>
      <top style="thin">
        <color indexed="64"/>
      </top>
      <bottom style="thin">
        <color indexed="64"/>
      </bottom>
      <diagonal/>
    </border>
    <border>
      <left style="thin">
        <color theme="4" tint="-0.249977111117893"/>
      </left>
      <right style="thin">
        <color indexed="64"/>
      </right>
      <top style="thin">
        <color indexed="64"/>
      </top>
      <bottom style="thin">
        <color theme="4" tint="-0.249977111117893"/>
      </bottom>
      <diagonal/>
    </border>
    <border>
      <left style="thin">
        <color indexed="64"/>
      </left>
      <right style="thin">
        <color indexed="64"/>
      </right>
      <top style="thin">
        <color indexed="64"/>
      </top>
      <bottom style="thin">
        <color theme="4" tint="-0.249977111117893"/>
      </bottom>
      <diagonal/>
    </border>
    <border>
      <left style="thin">
        <color indexed="64"/>
      </left>
      <right style="thin">
        <color theme="4" tint="-0.249977111117893"/>
      </right>
      <top style="thin">
        <color indexed="64"/>
      </top>
      <bottom style="thin">
        <color theme="4" tint="-0.249977111117893"/>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style="thin">
        <color theme="4" tint="-0.249977111117893"/>
      </left>
      <right style="thin">
        <color indexed="64"/>
      </right>
      <top style="thin">
        <color theme="4" tint="-0.249977111117893"/>
      </top>
      <bottom/>
      <diagonal/>
    </border>
    <border>
      <left style="thin">
        <color indexed="64"/>
      </left>
      <right style="thin">
        <color indexed="64"/>
      </right>
      <top style="thin">
        <color theme="4" tint="-0.249977111117893"/>
      </top>
      <bottom/>
      <diagonal/>
    </border>
    <border>
      <left style="thin">
        <color indexed="64"/>
      </left>
      <right style="thin">
        <color theme="4" tint="-0.249977111117893"/>
      </right>
      <top style="thin">
        <color theme="4" tint="-0.249977111117893"/>
      </top>
      <bottom/>
      <diagonal/>
    </border>
    <border>
      <left style="thin">
        <color theme="4" tint="-0.249977111117893"/>
      </left>
      <right style="thin">
        <color indexed="64"/>
      </right>
      <top/>
      <bottom style="thin">
        <color indexed="64"/>
      </bottom>
      <diagonal/>
    </border>
    <border>
      <left style="thin">
        <color indexed="64"/>
      </left>
      <right style="thin">
        <color theme="4" tint="-0.249977111117893"/>
      </right>
      <top/>
      <bottom style="thin">
        <color indexed="64"/>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s>
  <cellStyleXfs count="2">
    <xf numFmtId="0" fontId="0" fillId="0" borderId="0"/>
    <xf numFmtId="0" fontId="42" fillId="0" borderId="0"/>
  </cellStyleXfs>
  <cellXfs count="179">
    <xf numFmtId="0" fontId="0" fillId="0" borderId="0" xfId="0"/>
    <xf numFmtId="0" fontId="1" fillId="0" borderId="0" xfId="0" applyFont="1"/>
    <xf numFmtId="0" fontId="2" fillId="0" borderId="0" xfId="0" applyFont="1"/>
    <xf numFmtId="0" fontId="4" fillId="2" borderId="0" xfId="0" applyFont="1" applyFill="1"/>
    <xf numFmtId="0" fontId="2" fillId="2" borderId="0" xfId="0" applyFont="1" applyFill="1"/>
    <xf numFmtId="0" fontId="4" fillId="2" borderId="0" xfId="0" applyFont="1" applyFill="1" applyAlignment="1">
      <alignment vertical="center"/>
    </xf>
    <xf numFmtId="0" fontId="2" fillId="2" borderId="0" xfId="0" applyFont="1" applyFill="1" applyAlignment="1">
      <alignment vertical="center"/>
    </xf>
    <xf numFmtId="0" fontId="3" fillId="0" borderId="0" xfId="0" applyFont="1" applyAlignment="1">
      <alignment vertical="center"/>
    </xf>
    <xf numFmtId="0" fontId="2" fillId="0" borderId="0" xfId="0" applyFont="1" applyAlignment="1">
      <alignment vertical="center"/>
    </xf>
    <xf numFmtId="0" fontId="8" fillId="0" borderId="0" xfId="0" applyFont="1"/>
    <xf numFmtId="0" fontId="9" fillId="0" borderId="0" xfId="0" applyFont="1"/>
    <xf numFmtId="0" fontId="1" fillId="0" borderId="0" xfId="0" applyFont="1" applyAlignment="1">
      <alignment horizontal="left"/>
    </xf>
    <xf numFmtId="4" fontId="15" fillId="2" borderId="7" xfId="0" applyNumberFormat="1" applyFont="1" applyFill="1" applyBorder="1" applyAlignment="1">
      <alignment horizontal="right" vertical="center"/>
    </xf>
    <xf numFmtId="0" fontId="13" fillId="0" borderId="0" xfId="0" applyFont="1" applyAlignment="1">
      <alignment horizontal="right" vertical="center"/>
    </xf>
    <xf numFmtId="0" fontId="13" fillId="0" borderId="0" xfId="0" applyFont="1" applyAlignment="1">
      <alignment vertical="center"/>
    </xf>
    <xf numFmtId="0" fontId="13" fillId="0" borderId="0" xfId="0" applyFont="1" applyAlignment="1">
      <alignment horizontal="left" vertical="center"/>
    </xf>
    <xf numFmtId="0" fontId="17" fillId="0" borderId="0" xfId="0" applyFont="1"/>
    <xf numFmtId="0" fontId="18" fillId="0" borderId="0" xfId="0" applyFont="1"/>
    <xf numFmtId="0" fontId="12" fillId="0" borderId="0" xfId="0" applyFont="1" applyAlignment="1">
      <alignment vertical="center"/>
    </xf>
    <xf numFmtId="0" fontId="4" fillId="0" borderId="0" xfId="0" applyFont="1" applyAlignment="1">
      <alignment vertical="center"/>
    </xf>
    <xf numFmtId="0" fontId="3" fillId="0" borderId="1" xfId="0" applyFont="1" applyBorder="1" applyAlignment="1">
      <alignment vertical="center"/>
    </xf>
    <xf numFmtId="0" fontId="14" fillId="0" borderId="0" xfId="0" applyFont="1" applyAlignment="1">
      <alignment vertical="center"/>
    </xf>
    <xf numFmtId="0" fontId="3" fillId="0" borderId="2" xfId="0" applyFont="1" applyBorder="1" applyAlignment="1">
      <alignment vertical="center"/>
    </xf>
    <xf numFmtId="0" fontId="6" fillId="0" borderId="0" xfId="0" applyFont="1" applyAlignment="1">
      <alignment vertical="center"/>
    </xf>
    <xf numFmtId="0" fontId="19" fillId="0" borderId="0" xfId="0" applyFont="1" applyAlignment="1">
      <alignment horizontal="left" vertical="center"/>
    </xf>
    <xf numFmtId="0" fontId="20" fillId="2" borderId="0" xfId="0" applyFont="1" applyFill="1" applyAlignment="1">
      <alignment horizontal="left" vertical="center"/>
    </xf>
    <xf numFmtId="0" fontId="7" fillId="0" borderId="0" xfId="0" applyFont="1"/>
    <xf numFmtId="0" fontId="16" fillId="0" borderId="0" xfId="0" applyFont="1" applyAlignment="1">
      <alignment horizontal="center" wrapText="1"/>
    </xf>
    <xf numFmtId="0" fontId="13" fillId="0" borderId="0" xfId="0" applyFont="1" applyAlignment="1">
      <alignment vertical="center" wrapText="1"/>
    </xf>
    <xf numFmtId="0" fontId="10" fillId="3" borderId="3" xfId="0" applyFont="1" applyFill="1" applyBorder="1" applyAlignment="1">
      <alignment vertical="center"/>
    </xf>
    <xf numFmtId="0" fontId="10" fillId="3" borderId="4" xfId="0" applyFont="1" applyFill="1" applyBorder="1" applyAlignment="1">
      <alignment vertical="center"/>
    </xf>
    <xf numFmtId="0" fontId="14" fillId="0" borderId="0" xfId="0" applyFont="1" applyAlignment="1">
      <alignment horizontal="right" vertical="center"/>
    </xf>
    <xf numFmtId="0" fontId="11" fillId="0" borderId="0" xfId="0" applyFont="1" applyAlignment="1">
      <alignment horizontal="left" vertical="center"/>
    </xf>
    <xf numFmtId="0" fontId="18" fillId="0" borderId="0" xfId="0" applyFont="1" applyAlignment="1">
      <alignment horizontal="left" vertical="center"/>
    </xf>
    <xf numFmtId="0" fontId="7" fillId="2" borderId="0" xfId="0" applyFont="1" applyFill="1" applyAlignment="1">
      <alignment vertical="center"/>
    </xf>
    <xf numFmtId="0" fontId="26" fillId="0" borderId="0" xfId="0" applyFont="1" applyAlignment="1">
      <alignment horizontal="left" vertical="center"/>
    </xf>
    <xf numFmtId="0" fontId="7" fillId="0" borderId="0" xfId="0" applyFont="1" applyAlignment="1">
      <alignment horizontal="left" vertical="center"/>
    </xf>
    <xf numFmtId="0" fontId="13" fillId="2" borderId="7" xfId="0" applyFont="1" applyFill="1" applyBorder="1" applyAlignment="1">
      <alignment horizontal="center" vertical="center" wrapText="1"/>
    </xf>
    <xf numFmtId="0" fontId="27" fillId="2" borderId="7" xfId="0" applyFont="1" applyFill="1" applyBorder="1" applyAlignment="1">
      <alignment horizontal="center" vertical="center" wrapText="1"/>
    </xf>
    <xf numFmtId="4" fontId="15" fillId="2" borderId="7" xfId="0" applyNumberFormat="1" applyFont="1" applyFill="1" applyBorder="1" applyAlignment="1">
      <alignment vertical="center"/>
    </xf>
    <xf numFmtId="0" fontId="11" fillId="0" borderId="0" xfId="0" applyFont="1" applyAlignment="1">
      <alignment horizontal="left" vertical="center" wrapText="1"/>
    </xf>
    <xf numFmtId="4" fontId="13" fillId="2" borderId="20" xfId="0" applyNumberFormat="1" applyFont="1" applyFill="1" applyBorder="1" applyAlignment="1">
      <alignment vertical="center"/>
    </xf>
    <xf numFmtId="4" fontId="13" fillId="2" borderId="9" xfId="0" applyNumberFormat="1" applyFont="1" applyFill="1" applyBorder="1" applyAlignment="1">
      <alignment vertical="center"/>
    </xf>
    <xf numFmtId="0" fontId="14" fillId="0" borderId="0" xfId="0" applyFont="1" applyAlignment="1">
      <alignment horizontal="right" vertical="top"/>
    </xf>
    <xf numFmtId="14" fontId="14" fillId="0" borderId="0" xfId="0" applyNumberFormat="1" applyFont="1" applyAlignment="1">
      <alignment horizontal="right" vertical="center"/>
    </xf>
    <xf numFmtId="0" fontId="30" fillId="0" borderId="0" xfId="0" applyFont="1"/>
    <xf numFmtId="0" fontId="21" fillId="0" borderId="0" xfId="0" applyFont="1"/>
    <xf numFmtId="0" fontId="31" fillId="0" borderId="0" xfId="0" applyFont="1"/>
    <xf numFmtId="0" fontId="32" fillId="0" borderId="0" xfId="0" applyFont="1" applyAlignment="1">
      <alignment horizontal="left" vertical="center"/>
    </xf>
    <xf numFmtId="0" fontId="33" fillId="0" borderId="0" xfId="0" applyFont="1" applyAlignment="1">
      <alignment horizontal="left" vertical="center"/>
    </xf>
    <xf numFmtId="0" fontId="9" fillId="2" borderId="0" xfId="0" applyFont="1" applyFill="1"/>
    <xf numFmtId="0" fontId="34" fillId="2" borderId="0" xfId="0" applyFont="1" applyFill="1"/>
    <xf numFmtId="0" fontId="34" fillId="2" borderId="0" xfId="0" applyFont="1" applyFill="1" applyAlignment="1">
      <alignment vertical="center"/>
    </xf>
    <xf numFmtId="0" fontId="9" fillId="2" borderId="0" xfId="0" applyFont="1" applyFill="1" applyAlignment="1">
      <alignment vertical="center"/>
    </xf>
    <xf numFmtId="0" fontId="31" fillId="2" borderId="0" xfId="0" applyFont="1" applyFill="1" applyAlignment="1">
      <alignment vertical="center"/>
    </xf>
    <xf numFmtId="0" fontId="21" fillId="0" borderId="0" xfId="0" applyFont="1" applyAlignment="1">
      <alignment horizontal="left" vertical="center"/>
    </xf>
    <xf numFmtId="0" fontId="31" fillId="0" borderId="0" xfId="0" applyFont="1" applyAlignment="1">
      <alignment horizontal="left" vertical="center"/>
    </xf>
    <xf numFmtId="0" fontId="35" fillId="0" borderId="0" xfId="0" applyFont="1" applyAlignment="1">
      <alignment vertical="center"/>
    </xf>
    <xf numFmtId="0" fontId="33" fillId="2" borderId="0" xfId="0" applyFont="1" applyFill="1" applyAlignment="1">
      <alignment horizontal="left" vertical="center"/>
    </xf>
    <xf numFmtId="0" fontId="34" fillId="0" borderId="0" xfId="0" applyFont="1" applyAlignment="1">
      <alignment vertical="center"/>
    </xf>
    <xf numFmtId="0" fontId="9" fillId="0" borderId="0" xfId="0" applyFont="1" applyAlignment="1">
      <alignment vertical="center"/>
    </xf>
    <xf numFmtId="0" fontId="36" fillId="0" borderId="0" xfId="0" applyFont="1" applyAlignment="1">
      <alignment vertical="center"/>
    </xf>
    <xf numFmtId="0" fontId="36" fillId="0" borderId="0" xfId="0" applyFont="1"/>
    <xf numFmtId="0" fontId="8" fillId="2" borderId="0" xfId="0" applyFont="1" applyFill="1" applyAlignment="1">
      <alignment vertical="center"/>
    </xf>
    <xf numFmtId="0" fontId="38" fillId="0" borderId="0" xfId="0" applyFont="1" applyAlignment="1">
      <alignment vertical="center"/>
    </xf>
    <xf numFmtId="4" fontId="16" fillId="0" borderId="0" xfId="0" applyNumberFormat="1" applyFont="1" applyAlignment="1">
      <alignment vertical="center"/>
    </xf>
    <xf numFmtId="4" fontId="16" fillId="0" borderId="0" xfId="0" applyNumberFormat="1" applyFont="1" applyAlignment="1">
      <alignment horizontal="right" vertical="center"/>
    </xf>
    <xf numFmtId="0" fontId="8" fillId="0" borderId="0" xfId="0" applyFont="1" applyAlignment="1">
      <alignment vertical="center"/>
    </xf>
    <xf numFmtId="0" fontId="39" fillId="0" borderId="0" xfId="0" applyFont="1" applyAlignment="1">
      <alignment vertical="top" wrapText="1"/>
    </xf>
    <xf numFmtId="4" fontId="16" fillId="0" borderId="0" xfId="0" applyNumberFormat="1" applyFont="1" applyAlignment="1">
      <alignment vertical="center" wrapText="1"/>
    </xf>
    <xf numFmtId="0" fontId="40" fillId="0" borderId="0" xfId="0" applyFont="1" applyAlignment="1">
      <alignment horizontal="center" vertical="center" wrapText="1"/>
    </xf>
    <xf numFmtId="4" fontId="16" fillId="0" borderId="0" xfId="0" applyNumberFormat="1" applyFont="1" applyAlignment="1">
      <alignment horizontal="right" vertical="top" wrapText="1"/>
    </xf>
    <xf numFmtId="0" fontId="41" fillId="0" borderId="0" xfId="0" applyFont="1" applyAlignment="1">
      <alignment horizontal="center" vertical="center" wrapText="1"/>
    </xf>
    <xf numFmtId="4" fontId="16" fillId="0" borderId="0" xfId="0" applyNumberFormat="1" applyFont="1" applyAlignment="1">
      <alignment horizontal="right" vertical="center" wrapText="1"/>
    </xf>
    <xf numFmtId="4" fontId="37" fillId="0" borderId="0" xfId="0" applyNumberFormat="1" applyFont="1" applyAlignment="1">
      <alignment vertical="center"/>
    </xf>
    <xf numFmtId="4" fontId="17" fillId="0" borderId="0" xfId="0" applyNumberFormat="1" applyFont="1"/>
    <xf numFmtId="0" fontId="12" fillId="0" borderId="0" xfId="0" applyFont="1" applyAlignment="1" applyProtection="1">
      <alignment vertical="center"/>
      <protection locked="0"/>
    </xf>
    <xf numFmtId="0" fontId="13" fillId="0" borderId="0" xfId="1" applyFont="1"/>
    <xf numFmtId="0" fontId="43" fillId="0" borderId="0" xfId="0" applyFont="1"/>
    <xf numFmtId="0" fontId="11" fillId="0" borderId="0" xfId="0" applyFont="1"/>
    <xf numFmtId="0" fontId="13" fillId="0" borderId="0" xfId="0" applyFont="1"/>
    <xf numFmtId="0" fontId="31" fillId="0" borderId="0" xfId="0" applyFont="1" applyAlignment="1">
      <alignment vertical="center"/>
    </xf>
    <xf numFmtId="0" fontId="9" fillId="0" borderId="0" xfId="0" applyFont="1" applyAlignment="1">
      <alignment horizontal="left"/>
    </xf>
    <xf numFmtId="0" fontId="30" fillId="0" borderId="0" xfId="0" applyFont="1" applyAlignment="1">
      <alignment vertical="center"/>
    </xf>
    <xf numFmtId="0" fontId="9" fillId="0" borderId="0" xfId="0" applyFont="1" applyAlignment="1" applyProtection="1">
      <alignment vertical="center"/>
      <protection hidden="1"/>
    </xf>
    <xf numFmtId="0" fontId="9" fillId="0" borderId="0" xfId="0" applyFont="1" applyAlignment="1">
      <alignment horizontal="left" vertical="center" wrapText="1"/>
    </xf>
    <xf numFmtId="0" fontId="44" fillId="0" borderId="0" xfId="0" applyFont="1" applyAlignment="1">
      <alignment vertical="center" wrapText="1"/>
    </xf>
    <xf numFmtId="0" fontId="0" fillId="0" borderId="0" xfId="0" applyAlignment="1">
      <alignment wrapText="1"/>
    </xf>
    <xf numFmtId="0" fontId="14" fillId="0" borderId="0" xfId="0" applyFont="1" applyAlignment="1">
      <alignment horizontal="left" vertical="top"/>
    </xf>
    <xf numFmtId="4" fontId="29" fillId="4" borderId="7" xfId="0" applyNumberFormat="1" applyFont="1" applyFill="1" applyBorder="1" applyAlignment="1" applyProtection="1">
      <alignment vertical="center"/>
      <protection locked="0"/>
    </xf>
    <xf numFmtId="4" fontId="29" fillId="4" borderId="7" xfId="0" applyNumberFormat="1" applyFont="1" applyFill="1" applyBorder="1" applyAlignment="1" applyProtection="1">
      <alignment vertical="center" wrapText="1"/>
      <protection locked="0"/>
    </xf>
    <xf numFmtId="4" fontId="15" fillId="4" borderId="7" xfId="0" applyNumberFormat="1" applyFont="1" applyFill="1" applyBorder="1" applyAlignment="1">
      <alignment vertical="center"/>
    </xf>
    <xf numFmtId="4" fontId="15" fillId="4" borderId="7" xfId="0" applyNumberFormat="1" applyFont="1" applyFill="1" applyBorder="1" applyAlignment="1">
      <alignment vertical="center" wrapText="1"/>
    </xf>
    <xf numFmtId="0" fontId="11" fillId="4" borderId="21" xfId="0" applyFont="1" applyFill="1" applyBorder="1" applyAlignment="1" applyProtection="1">
      <alignment horizontal="left" vertical="center"/>
      <protection locked="0"/>
    </xf>
    <xf numFmtId="0" fontId="11" fillId="4" borderId="21" xfId="0" applyFont="1" applyFill="1" applyBorder="1" applyAlignment="1" applyProtection="1">
      <alignment vertical="center"/>
      <protection locked="0"/>
    </xf>
    <xf numFmtId="0" fontId="11" fillId="4" borderId="23" xfId="0" applyFont="1" applyFill="1" applyBorder="1" applyAlignment="1" applyProtection="1">
      <alignment horizontal="left" vertical="center"/>
      <protection locked="0"/>
    </xf>
    <xf numFmtId="0" fontId="11" fillId="4" borderId="22" xfId="0" applyFont="1" applyFill="1" applyBorder="1" applyAlignment="1">
      <alignment vertical="center"/>
    </xf>
    <xf numFmtId="0" fontId="30" fillId="0" borderId="29" xfId="0" applyFont="1" applyBorder="1"/>
    <xf numFmtId="0" fontId="8" fillId="0" borderId="0" xfId="0" applyFont="1" applyAlignment="1">
      <alignment horizontal="left"/>
    </xf>
    <xf numFmtId="0" fontId="11" fillId="4" borderId="21" xfId="0" applyFont="1" applyFill="1" applyBorder="1" applyAlignment="1" applyProtection="1">
      <alignment horizontal="left" vertical="center" wrapText="1"/>
      <protection locked="0"/>
    </xf>
    <xf numFmtId="0" fontId="48" fillId="4" borderId="21" xfId="0" applyFont="1" applyFill="1" applyBorder="1" applyAlignment="1" applyProtection="1">
      <alignment horizontal="left" vertical="center" wrapText="1"/>
      <protection locked="0"/>
    </xf>
    <xf numFmtId="0" fontId="13" fillId="5" borderId="0" xfId="0" applyFont="1" applyFill="1" applyAlignment="1">
      <alignment horizontal="right" vertical="center" wrapText="1"/>
    </xf>
    <xf numFmtId="164" fontId="11" fillId="4" borderId="21" xfId="0" applyNumberFormat="1" applyFont="1" applyFill="1" applyBorder="1" applyAlignment="1" applyProtection="1">
      <alignment horizontal="left" vertical="center"/>
      <protection locked="0"/>
    </xf>
    <xf numFmtId="0" fontId="0" fillId="4" borderId="21" xfId="0" applyFill="1" applyBorder="1" applyAlignment="1">
      <alignment vertical="center"/>
    </xf>
    <xf numFmtId="0" fontId="13" fillId="5" borderId="0" xfId="0" applyFont="1" applyFill="1" applyAlignment="1">
      <alignment horizontal="left" vertical="center"/>
    </xf>
    <xf numFmtId="0" fontId="0" fillId="5" borderId="0" xfId="0" applyFill="1" applyAlignment="1">
      <alignment horizontal="left" vertical="center"/>
    </xf>
    <xf numFmtId="0" fontId="11" fillId="4" borderId="21" xfId="0" applyFont="1" applyFill="1" applyBorder="1" applyAlignment="1" applyProtection="1">
      <alignment horizontal="left" vertical="center"/>
      <protection locked="0"/>
    </xf>
    <xf numFmtId="0" fontId="0" fillId="4" borderId="21" xfId="0" applyFill="1" applyBorder="1" applyAlignment="1">
      <alignment horizontal="left" vertical="center"/>
    </xf>
    <xf numFmtId="0" fontId="0" fillId="4" borderId="21" xfId="0" applyFill="1" applyBorder="1"/>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37" fillId="2" borderId="10" xfId="0" applyFont="1" applyFill="1" applyBorder="1" applyAlignment="1">
      <alignment horizontal="center" vertical="center"/>
    </xf>
    <xf numFmtId="4" fontId="15" fillId="4" borderId="7" xfId="0" applyNumberFormat="1" applyFont="1" applyFill="1" applyBorder="1" applyAlignment="1">
      <alignment vertical="center"/>
    </xf>
    <xf numFmtId="0" fontId="24" fillId="0" borderId="6" xfId="0" applyFont="1" applyBorder="1" applyAlignment="1">
      <alignment horizontal="left" vertical="center"/>
    </xf>
    <xf numFmtId="0" fontId="23" fillId="0" borderId="0" xfId="0" applyFont="1" applyAlignment="1">
      <alignment horizontal="center" vertical="center" wrapText="1"/>
    </xf>
    <xf numFmtId="4" fontId="29" fillId="4" borderId="7" xfId="0" applyNumberFormat="1" applyFont="1" applyFill="1" applyBorder="1" applyAlignment="1" applyProtection="1">
      <alignment vertical="center"/>
      <protection locked="0"/>
    </xf>
    <xf numFmtId="0" fontId="45" fillId="0" borderId="0" xfId="0" applyFont="1" applyAlignment="1">
      <alignment horizontal="left" vertical="top" wrapText="1"/>
    </xf>
    <xf numFmtId="0" fontId="49" fillId="0" borderId="0" xfId="0" applyFont="1" applyAlignment="1">
      <alignment horizontal="center" vertical="center" wrapText="1"/>
    </xf>
    <xf numFmtId="0" fontId="21" fillId="0" borderId="6" xfId="0" applyFont="1" applyBorder="1" applyAlignment="1">
      <alignment horizontal="left" vertical="center" textRotation="90"/>
    </xf>
    <xf numFmtId="0" fontId="22" fillId="0" borderId="6" xfId="0" applyFont="1" applyBorder="1" applyAlignment="1">
      <alignment horizontal="left" vertical="center"/>
    </xf>
    <xf numFmtId="0" fontId="21" fillId="0" borderId="5" xfId="0" applyFont="1" applyBorder="1" applyAlignment="1">
      <alignment horizontal="center" vertical="center" textRotation="90"/>
    </xf>
    <xf numFmtId="0" fontId="11" fillId="4" borderId="21" xfId="0" applyFont="1" applyFill="1" applyBorder="1" applyAlignment="1" applyProtection="1">
      <alignment horizontal="left" vertical="center" wrapText="1"/>
      <protection locked="0"/>
    </xf>
    <xf numFmtId="0" fontId="13" fillId="4" borderId="21" xfId="0" applyFont="1" applyFill="1" applyBorder="1" applyAlignment="1">
      <alignment horizontal="left" vertical="center"/>
    </xf>
    <xf numFmtId="0" fontId="13" fillId="0" borderId="0" xfId="0" applyFont="1" applyAlignment="1">
      <alignment horizontal="left" vertical="center"/>
    </xf>
    <xf numFmtId="0" fontId="11" fillId="4" borderId="25" xfId="0" applyFont="1" applyFill="1" applyBorder="1" applyAlignment="1" applyProtection="1">
      <alignment horizontal="left" vertical="center"/>
      <protection locked="0"/>
    </xf>
    <xf numFmtId="0" fontId="11" fillId="4" borderId="42" xfId="0" applyFont="1" applyFill="1" applyBorder="1" applyAlignment="1" applyProtection="1">
      <alignment horizontal="left" vertical="center"/>
      <protection locked="0"/>
    </xf>
    <xf numFmtId="0" fontId="11" fillId="4" borderId="43" xfId="0" applyFont="1" applyFill="1" applyBorder="1" applyAlignment="1" applyProtection="1">
      <alignment horizontal="left" vertical="center"/>
      <protection locked="0"/>
    </xf>
    <xf numFmtId="0" fontId="25" fillId="0" borderId="5" xfId="0" applyFont="1" applyBorder="1" applyAlignment="1">
      <alignment horizontal="left" vertical="center"/>
    </xf>
    <xf numFmtId="0" fontId="24" fillId="0" borderId="6" xfId="0" applyFont="1" applyBorder="1" applyAlignment="1">
      <alignment horizontal="left" vertical="center" wrapText="1"/>
    </xf>
    <xf numFmtId="0" fontId="41" fillId="0" borderId="0" xfId="0" applyFont="1" applyAlignment="1">
      <alignment horizontal="center" vertical="center" wrapText="1"/>
    </xf>
    <xf numFmtId="0" fontId="28" fillId="0" borderId="0" xfId="0" applyFont="1" applyAlignment="1">
      <alignment horizontal="left" vertical="center" wrapText="1"/>
    </xf>
    <xf numFmtId="4" fontId="16" fillId="0" borderId="0" xfId="0" applyNumberFormat="1" applyFont="1" applyAlignment="1">
      <alignment vertical="center" wrapText="1"/>
    </xf>
    <xf numFmtId="0" fontId="14" fillId="0" borderId="28" xfId="0" applyFont="1" applyBorder="1" applyAlignment="1">
      <alignment horizontal="right" vertical="center"/>
    </xf>
    <xf numFmtId="0" fontId="17" fillId="0" borderId="0" xfId="0" applyFont="1" applyAlignment="1">
      <alignment vertical="center"/>
    </xf>
    <xf numFmtId="0" fontId="13" fillId="2" borderId="20"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7" xfId="0" applyFont="1" applyFill="1" applyBorder="1" applyAlignment="1">
      <alignment horizontal="center" vertical="center" wrapText="1"/>
    </xf>
    <xf numFmtId="164" fontId="47" fillId="4" borderId="23" xfId="0" applyNumberFormat="1" applyFont="1" applyFill="1" applyBorder="1" applyAlignment="1" applyProtection="1">
      <alignment horizontal="left" vertical="center"/>
      <protection locked="0"/>
    </xf>
    <xf numFmtId="164" fontId="13" fillId="4" borderId="23" xfId="0" applyNumberFormat="1" applyFont="1" applyFill="1" applyBorder="1" applyAlignment="1" applyProtection="1">
      <alignment horizontal="left" vertical="center"/>
      <protection locked="0"/>
    </xf>
    <xf numFmtId="0" fontId="10" fillId="3" borderId="11"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165" fontId="11" fillId="4" borderId="21" xfId="0" applyNumberFormat="1" applyFont="1" applyFill="1" applyBorder="1" applyAlignment="1" applyProtection="1">
      <alignment horizontal="left" vertical="center"/>
      <protection locked="0"/>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0" xfId="0" applyFont="1" applyAlignment="1">
      <alignment horizontal="center" vertical="center" wrapText="1"/>
    </xf>
    <xf numFmtId="0" fontId="15" fillId="0" borderId="19" xfId="0" applyFont="1" applyBorder="1" applyAlignment="1">
      <alignment horizontal="center" vertical="center" wrapText="1"/>
    </xf>
    <xf numFmtId="0" fontId="15"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2" xfId="0" applyFont="1" applyBorder="1" applyAlignment="1">
      <alignment horizontal="center" vertical="center" wrapText="1"/>
    </xf>
    <xf numFmtId="4" fontId="13" fillId="0" borderId="19" xfId="0" applyNumberFormat="1" applyFont="1" applyBorder="1" applyAlignment="1">
      <alignment horizontal="center" vertical="center" wrapText="1"/>
    </xf>
    <xf numFmtId="4" fontId="13" fillId="0" borderId="14" xfId="0" applyNumberFormat="1" applyFont="1" applyBorder="1" applyAlignment="1">
      <alignment horizontal="center" vertical="center" wrapText="1"/>
    </xf>
    <xf numFmtId="0" fontId="14" fillId="0" borderId="30" xfId="0" applyFont="1" applyBorder="1" applyAlignment="1">
      <alignment horizontal="center" vertical="top"/>
    </xf>
    <xf numFmtId="0" fontId="14" fillId="0" borderId="27" xfId="0" applyFont="1" applyBorder="1" applyAlignment="1">
      <alignment horizontal="center" vertical="top"/>
    </xf>
    <xf numFmtId="0" fontId="14" fillId="0" borderId="29" xfId="0" applyFont="1" applyBorder="1" applyAlignment="1">
      <alignment horizontal="center" vertical="top"/>
    </xf>
    <xf numFmtId="0" fontId="14" fillId="0" borderId="28" xfId="0" applyFont="1" applyBorder="1" applyAlignment="1">
      <alignment horizontal="center" vertical="top"/>
    </xf>
    <xf numFmtId="0" fontId="14" fillId="0" borderId="35" xfId="0" applyFont="1" applyBorder="1" applyAlignment="1">
      <alignment horizontal="center" vertical="top"/>
    </xf>
    <xf numFmtId="0" fontId="14" fillId="0" borderId="36" xfId="0" applyFont="1" applyBorder="1" applyAlignment="1">
      <alignment horizontal="center" vertical="top"/>
    </xf>
    <xf numFmtId="4" fontId="16" fillId="0" borderId="2" xfId="0" applyNumberFormat="1" applyFont="1" applyBorder="1" applyAlignment="1">
      <alignment vertical="center"/>
    </xf>
    <xf numFmtId="0" fontId="14" fillId="0" borderId="40" xfId="0" applyFont="1" applyBorder="1" applyAlignment="1">
      <alignment horizontal="center" vertical="center"/>
    </xf>
    <xf numFmtId="0" fontId="14" fillId="0" borderId="22" xfId="0" applyFont="1" applyBorder="1" applyAlignment="1">
      <alignment horizontal="center" vertical="center"/>
    </xf>
    <xf numFmtId="0" fontId="14" fillId="0" borderId="41" xfId="0" applyFont="1" applyBorder="1" applyAlignment="1">
      <alignment horizontal="center" vertical="center"/>
    </xf>
    <xf numFmtId="0" fontId="14" fillId="0" borderId="26" xfId="0" applyFont="1" applyBorder="1" applyAlignment="1">
      <alignment horizontal="center" vertical="center"/>
    </xf>
    <xf numFmtId="0" fontId="14" fillId="0" borderId="24"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1" fillId="4" borderId="21" xfId="0" applyFont="1" applyFill="1" applyBorder="1" applyAlignment="1" applyProtection="1">
      <alignment horizontal="right" vertical="top"/>
      <protection locked="0"/>
    </xf>
    <xf numFmtId="0" fontId="0" fillId="4" borderId="21" xfId="0" applyFill="1" applyBorder="1" applyAlignment="1" applyProtection="1">
      <alignment horizontal="right" vertical="top"/>
      <protection locked="0"/>
    </xf>
    <xf numFmtId="0" fontId="0" fillId="4" borderId="25" xfId="0" applyFill="1" applyBorder="1" applyAlignment="1" applyProtection="1">
      <alignment horizontal="right" vertical="top"/>
      <protection locked="0"/>
    </xf>
    <xf numFmtId="0" fontId="11" fillId="4" borderId="21" xfId="0" applyFont="1" applyFill="1" applyBorder="1" applyAlignment="1" applyProtection="1">
      <alignment horizontal="left" vertical="top"/>
      <protection locked="0"/>
    </xf>
    <xf numFmtId="0" fontId="0" fillId="4" borderId="25" xfId="0" applyFill="1" applyBorder="1" applyAlignment="1" applyProtection="1">
      <alignment horizontal="left" vertical="top"/>
      <protection locked="0"/>
    </xf>
    <xf numFmtId="14" fontId="11" fillId="4" borderId="21" xfId="0" applyNumberFormat="1" applyFont="1" applyFill="1" applyBorder="1" applyAlignment="1" applyProtection="1">
      <alignment horizontal="left" vertical="center"/>
      <protection locked="0"/>
    </xf>
    <xf numFmtId="0" fontId="0" fillId="4" borderId="25" xfId="0" applyFill="1" applyBorder="1" applyAlignment="1" applyProtection="1">
      <alignment horizontal="left" vertical="center"/>
      <protection locked="0"/>
    </xf>
  </cellXfs>
  <cellStyles count="2">
    <cellStyle name="Normal" xfId="0" builtinId="0"/>
    <cellStyle name="Normal 2" xfId="1" xr:uid="{00000000-0005-0000-0000-000002000000}"/>
  </cellStyles>
  <dxfs count="0"/>
  <tableStyles count="0" defaultTableStyle="TableStyleMedium2" defaultPivotStyle="PivotStyleLight16"/>
  <colors>
    <mruColors>
      <color rgb="FFE4E4E4"/>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cid:image010.jpg@01D5E7C9.2003A450" TargetMode="External"/></Relationships>
</file>

<file path=xl/drawings/drawing1.xml><?xml version="1.0" encoding="utf-8"?>
<xdr:wsDr xmlns:xdr="http://schemas.openxmlformats.org/drawingml/2006/spreadsheetDrawing" xmlns:a="http://schemas.openxmlformats.org/drawingml/2006/main">
  <xdr:oneCellAnchor>
    <xdr:from>
      <xdr:col>1</xdr:col>
      <xdr:colOff>3160058</xdr:colOff>
      <xdr:row>0</xdr:row>
      <xdr:rowOff>739588</xdr:rowOff>
    </xdr:from>
    <xdr:ext cx="184731" cy="264560"/>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6398558" y="73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editAs="oneCell">
    <xdr:from>
      <xdr:col>0</xdr:col>
      <xdr:colOff>0</xdr:colOff>
      <xdr:row>0</xdr:row>
      <xdr:rowOff>17929</xdr:rowOff>
    </xdr:from>
    <xdr:to>
      <xdr:col>0</xdr:col>
      <xdr:colOff>3187700</xdr:colOff>
      <xdr:row>0</xdr:row>
      <xdr:rowOff>1257300</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929"/>
          <a:ext cx="3181350" cy="1239371"/>
        </a:xfrm>
        <a:prstGeom prst="rect">
          <a:avLst/>
        </a:prstGeom>
      </xdr:spPr>
    </xdr:pic>
    <xdr:clientData/>
  </xdr:twoCellAnchor>
  <xdr:twoCellAnchor>
    <xdr:from>
      <xdr:col>1</xdr:col>
      <xdr:colOff>647701</xdr:colOff>
      <xdr:row>0</xdr:row>
      <xdr:rowOff>19051</xdr:rowOff>
    </xdr:from>
    <xdr:to>
      <xdr:col>6</xdr:col>
      <xdr:colOff>1066801</xdr:colOff>
      <xdr:row>0</xdr:row>
      <xdr:rowOff>1689101</xdr:rowOff>
    </xdr:to>
    <xdr:sp macro="" textlink="">
      <xdr:nvSpPr>
        <xdr:cNvPr id="9" name="Ellipse 8">
          <a:extLst>
            <a:ext uri="{FF2B5EF4-FFF2-40B4-BE49-F238E27FC236}">
              <a16:creationId xmlns:a16="http://schemas.microsoft.com/office/drawing/2014/main" id="{00000000-0008-0000-0000-000009000000}"/>
            </a:ext>
          </a:extLst>
        </xdr:cNvPr>
        <xdr:cNvSpPr/>
      </xdr:nvSpPr>
      <xdr:spPr>
        <a:xfrm>
          <a:off x="3949701" y="19051"/>
          <a:ext cx="8318500" cy="1670050"/>
        </a:xfrm>
        <a:prstGeom prst="ellipse">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fr-FR" sz="1600" b="1">
              <a:solidFill>
                <a:schemeClr val="tx1"/>
              </a:solidFill>
            </a:rPr>
            <a:t>DEMANDE</a:t>
          </a:r>
          <a:r>
            <a:rPr lang="fr-FR" sz="1600" b="1" baseline="0">
              <a:solidFill>
                <a:schemeClr val="tx1"/>
              </a:solidFill>
            </a:rPr>
            <a:t> DE PRISE EN CHARGE POUR LES FORMATIONS CORRESPONDANT AUX PRIORITES DU CPF </a:t>
          </a:r>
        </a:p>
        <a:p>
          <a:pPr lvl="0" algn="ctr"/>
          <a:r>
            <a:rPr lang="fr-FR" sz="1600" b="1" baseline="0"/>
            <a:t>Mobilisation obligatoire du CPF</a:t>
          </a:r>
        </a:p>
      </xdr:txBody>
    </xdr:sp>
    <xdr:clientData/>
  </xdr:twoCellAnchor>
  <xdr:twoCellAnchor editAs="oneCell">
    <xdr:from>
      <xdr:col>1</xdr:col>
      <xdr:colOff>1140114</xdr:colOff>
      <xdr:row>0</xdr:row>
      <xdr:rowOff>577849</xdr:rowOff>
    </xdr:from>
    <xdr:to>
      <xdr:col>1</xdr:col>
      <xdr:colOff>2342922</xdr:colOff>
      <xdr:row>0</xdr:row>
      <xdr:rowOff>1257300</xdr:rowOff>
    </xdr:to>
    <xdr:pic>
      <xdr:nvPicPr>
        <xdr:cNvPr id="12" name="Imag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stretch>
          <a:fillRect/>
        </a:stretch>
      </xdr:blipFill>
      <xdr:spPr>
        <a:xfrm>
          <a:off x="4442114" y="577849"/>
          <a:ext cx="1202808" cy="679451"/>
        </a:xfrm>
        <a:prstGeom prst="rect">
          <a:avLst/>
        </a:prstGeom>
      </xdr:spPr>
    </xdr:pic>
    <xdr:clientData/>
  </xdr:twoCellAnchor>
  <xdr:twoCellAnchor>
    <xdr:from>
      <xdr:col>0</xdr:col>
      <xdr:colOff>9525</xdr:colOff>
      <xdr:row>52</xdr:row>
      <xdr:rowOff>28573</xdr:rowOff>
    </xdr:from>
    <xdr:to>
      <xdr:col>7</xdr:col>
      <xdr:colOff>0</xdr:colOff>
      <xdr:row>54</xdr:row>
      <xdr:rowOff>304800</xdr:rowOff>
    </xdr:to>
    <xdr:sp macro="" textlink="">
      <xdr:nvSpPr>
        <xdr:cNvPr id="1026" name="Rectangle à coins arrondis 3">
          <a:extLst>
            <a:ext uri="{FF2B5EF4-FFF2-40B4-BE49-F238E27FC236}">
              <a16:creationId xmlns:a16="http://schemas.microsoft.com/office/drawing/2014/main" id="{00000000-0008-0000-0000-000002040000}"/>
            </a:ext>
          </a:extLst>
        </xdr:cNvPr>
        <xdr:cNvSpPr>
          <a:spLocks noChangeArrowheads="1"/>
        </xdr:cNvSpPr>
      </xdr:nvSpPr>
      <xdr:spPr bwMode="auto">
        <a:xfrm rot="10800000" flipH="1" flipV="1">
          <a:off x="9525" y="19154773"/>
          <a:ext cx="12582525" cy="904877"/>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ctr" upright="1"/>
        <a:lstStyle/>
        <a:p>
          <a:pPr algn="l" rtl="0">
            <a:defRPr sz="1000"/>
          </a:pPr>
          <a:r>
            <a:rPr lang="fr-FR" sz="1200" b="1" i="0" u="none" strike="noStrike" baseline="0">
              <a:solidFill>
                <a:srgbClr val="2F5496"/>
              </a:solidFill>
              <a:latin typeface="Futura Lt BT"/>
            </a:rPr>
            <a:t>		</a:t>
          </a:r>
          <a:r>
            <a:rPr lang="fr-FR" sz="1200" b="1" i="0" u="none" strike="noStrike" baseline="0">
              <a:solidFill>
                <a:schemeClr val="bg1"/>
              </a:solidFill>
              <a:latin typeface="Futura Lt BT"/>
            </a:rPr>
            <a:t>17 rue Columbia - 87068 LIMOGES Cedex</a:t>
          </a:r>
          <a:endParaRPr lang="fr-FR" sz="1200" b="0" i="0" u="none" strike="noStrike" baseline="0">
            <a:solidFill>
              <a:schemeClr val="bg1"/>
            </a:solidFill>
            <a:latin typeface="Calibri"/>
          </a:endParaRPr>
        </a:p>
        <a:p>
          <a:pPr algn="l" rtl="0">
            <a:defRPr sz="1000"/>
          </a:pPr>
          <a:r>
            <a:rPr lang="fr-FR" sz="1200" b="1" i="0" u="none" strike="noStrike" baseline="0">
              <a:solidFill>
                <a:schemeClr val="bg1"/>
              </a:solidFill>
              <a:latin typeface="Futura Lt BT"/>
            </a:rPr>
            <a:t> 		Personnes à contacter : Myriam MOUNEIX - m.mouneix@anfh.fr - Angéline DUBOIS - a.dubois@anfh.fr - Emmanuelle LETOUZE - e.letouze@anfh.fr </a:t>
          </a:r>
          <a:endParaRPr lang="fr-FR" sz="1200" b="0" i="0" u="none" strike="noStrike" baseline="0">
            <a:solidFill>
              <a:srgbClr val="2F5496"/>
            </a:solidFill>
            <a:latin typeface="Times New Roman"/>
            <a:cs typeface="Times New Roman"/>
          </a:endParaRPr>
        </a:p>
      </xdr:txBody>
    </xdr:sp>
    <xdr:clientData/>
  </xdr:twoCellAnchor>
  <xdr:twoCellAnchor>
    <xdr:from>
      <xdr:col>0</xdr:col>
      <xdr:colOff>628651</xdr:colOff>
      <xdr:row>52</xdr:row>
      <xdr:rowOff>228600</xdr:rowOff>
    </xdr:from>
    <xdr:to>
      <xdr:col>0</xdr:col>
      <xdr:colOff>1759051</xdr:colOff>
      <xdr:row>54</xdr:row>
      <xdr:rowOff>39150</xdr:rowOff>
    </xdr:to>
    <xdr:pic>
      <xdr:nvPicPr>
        <xdr:cNvPr id="10" name="Image 9" descr="cid:image003.jpg@01D5409C.A5C14400">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628651" y="19354800"/>
          <a:ext cx="1130400" cy="43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27"/>
  <sheetViews>
    <sheetView tabSelected="1" topLeftCell="A42" zoomScale="75" zoomScaleNormal="75" workbookViewId="0">
      <selection activeCell="I54" sqref="I54"/>
    </sheetView>
  </sheetViews>
  <sheetFormatPr baseColWidth="10" defaultColWidth="11.453125" defaultRowHeight="14"/>
  <cols>
    <col min="1" max="2" width="49.54296875" style="1" customWidth="1"/>
    <col min="3" max="4" width="11.7265625" style="1" customWidth="1"/>
    <col min="5" max="6" width="22.7265625" style="1" customWidth="1"/>
    <col min="7" max="7" width="22.7265625" style="11" customWidth="1"/>
    <col min="8" max="28" width="11.453125" style="10"/>
    <col min="29" max="16384" width="11.453125" style="1"/>
  </cols>
  <sheetData>
    <row r="1" spans="1:28" s="9" customFormat="1" ht="160" customHeight="1">
      <c r="A1" s="27"/>
      <c r="B1" s="134"/>
      <c r="C1" s="134"/>
      <c r="D1" s="134"/>
      <c r="E1" s="134"/>
      <c r="F1" s="134"/>
      <c r="G1" s="134"/>
      <c r="H1" s="45"/>
      <c r="I1" s="10"/>
      <c r="J1" s="10"/>
      <c r="K1" s="10"/>
      <c r="L1" s="10"/>
      <c r="M1" s="10"/>
      <c r="N1" s="10"/>
      <c r="O1" s="10"/>
      <c r="P1" s="10"/>
      <c r="Q1" s="10"/>
      <c r="R1" s="10"/>
      <c r="S1" s="10"/>
      <c r="T1" s="10"/>
      <c r="U1" s="10"/>
      <c r="V1" s="10"/>
      <c r="W1" s="10"/>
      <c r="X1" s="10"/>
      <c r="Y1" s="10"/>
      <c r="Z1" s="10"/>
      <c r="AA1" s="10"/>
      <c r="AB1" s="10"/>
    </row>
    <row r="2" spans="1:28" s="17" customFormat="1" ht="36" customHeight="1">
      <c r="A2" s="118" t="s">
        <v>309</v>
      </c>
      <c r="B2" s="118"/>
      <c r="C2" s="118"/>
      <c r="D2" s="118"/>
      <c r="E2" s="118"/>
      <c r="F2" s="118"/>
      <c r="G2" s="118"/>
      <c r="H2" s="46"/>
      <c r="I2" s="47"/>
      <c r="J2" s="47"/>
      <c r="K2" s="47"/>
      <c r="L2" s="47"/>
      <c r="M2" s="47"/>
      <c r="N2" s="47"/>
      <c r="O2" s="47"/>
      <c r="P2" s="47"/>
      <c r="Q2" s="47"/>
      <c r="R2" s="47"/>
      <c r="S2" s="47"/>
      <c r="T2" s="47"/>
      <c r="U2" s="47"/>
      <c r="V2" s="47"/>
      <c r="W2" s="47"/>
      <c r="X2" s="47"/>
      <c r="Y2" s="47"/>
      <c r="Z2" s="47"/>
      <c r="AA2" s="47"/>
      <c r="AB2" s="47"/>
    </row>
    <row r="3" spans="1:28" s="24" customFormat="1" ht="30.75" customHeight="1">
      <c r="A3" s="140" t="s">
        <v>151</v>
      </c>
      <c r="B3" s="141"/>
      <c r="C3" s="141"/>
      <c r="D3" s="141"/>
      <c r="E3" s="141"/>
      <c r="F3" s="141"/>
      <c r="G3" s="142"/>
      <c r="H3" s="48"/>
      <c r="I3" s="49"/>
      <c r="J3" s="49"/>
      <c r="K3" s="49"/>
      <c r="L3" s="49"/>
      <c r="M3" s="49"/>
      <c r="N3" s="49"/>
      <c r="O3" s="49"/>
      <c r="P3" s="49"/>
      <c r="Q3" s="49"/>
      <c r="R3" s="49"/>
      <c r="S3" s="49"/>
      <c r="T3" s="49"/>
      <c r="U3" s="49"/>
      <c r="V3" s="49"/>
      <c r="W3" s="49"/>
      <c r="X3" s="49"/>
      <c r="Y3" s="49"/>
      <c r="Z3" s="49"/>
      <c r="AA3" s="49"/>
      <c r="AB3" s="49"/>
    </row>
    <row r="4" spans="1:28" s="26" customFormat="1" ht="15.75" customHeight="1">
      <c r="A4" s="119"/>
      <c r="B4" s="119"/>
      <c r="C4" s="119"/>
      <c r="D4" s="119"/>
      <c r="E4" s="119"/>
      <c r="F4" s="119"/>
      <c r="G4" s="119"/>
      <c r="H4" s="46"/>
      <c r="I4" s="47"/>
      <c r="J4" s="47"/>
      <c r="K4" s="47"/>
      <c r="L4" s="47"/>
      <c r="M4" s="47"/>
      <c r="N4" s="47"/>
      <c r="O4" s="47"/>
      <c r="P4" s="47"/>
      <c r="Q4" s="47"/>
      <c r="R4" s="47"/>
      <c r="S4" s="47"/>
      <c r="T4" s="47"/>
      <c r="U4" s="47"/>
      <c r="V4" s="47"/>
      <c r="W4" s="47"/>
      <c r="X4" s="47"/>
      <c r="Y4" s="47"/>
      <c r="Z4" s="47"/>
      <c r="AA4" s="47"/>
      <c r="AB4" s="47"/>
    </row>
    <row r="5" spans="1:28" s="2" customFormat="1" ht="25" customHeight="1">
      <c r="A5" s="14" t="s">
        <v>1</v>
      </c>
      <c r="B5" s="122" t="s">
        <v>2</v>
      </c>
      <c r="C5" s="122"/>
      <c r="D5" s="122"/>
      <c r="E5" s="122"/>
      <c r="F5" s="122"/>
      <c r="G5" s="122"/>
      <c r="H5" s="45"/>
      <c r="I5" s="10"/>
      <c r="J5" s="10"/>
      <c r="K5" s="10"/>
      <c r="L5" s="10"/>
      <c r="M5" s="10"/>
      <c r="N5" s="10"/>
      <c r="O5" s="10"/>
      <c r="P5" s="10"/>
      <c r="Q5" s="10"/>
      <c r="R5" s="10"/>
      <c r="S5" s="10"/>
      <c r="T5" s="10"/>
      <c r="U5" s="10"/>
      <c r="V5" s="10"/>
      <c r="W5" s="10"/>
      <c r="X5" s="10"/>
      <c r="Y5" s="10"/>
      <c r="Z5" s="10"/>
      <c r="AA5" s="10"/>
      <c r="AB5" s="10"/>
    </row>
    <row r="6" spans="1:28" s="2" customFormat="1" ht="25" customHeight="1">
      <c r="A6" s="14" t="s">
        <v>3</v>
      </c>
      <c r="B6" s="123" t="str">
        <f>VLOOKUP('2024'!B5,'liste des établissements'!A1:B74,2)</f>
        <v xml:space="preserve"> </v>
      </c>
      <c r="C6" s="123"/>
      <c r="D6" s="123"/>
      <c r="E6" s="123"/>
      <c r="F6" s="123"/>
      <c r="G6" s="123"/>
      <c r="H6" s="45"/>
      <c r="I6" s="10"/>
      <c r="J6" s="10"/>
      <c r="K6" s="10"/>
      <c r="L6" s="10"/>
      <c r="M6" s="10"/>
      <c r="N6" s="10"/>
      <c r="O6" s="10"/>
      <c r="P6" s="10"/>
      <c r="Q6" s="10"/>
      <c r="R6" s="10"/>
      <c r="S6" s="10"/>
      <c r="T6" s="10"/>
      <c r="U6" s="10"/>
      <c r="V6" s="10"/>
      <c r="W6" s="10"/>
      <c r="X6" s="10"/>
      <c r="Y6" s="10"/>
      <c r="Z6" s="10"/>
      <c r="AA6" s="10"/>
      <c r="AB6" s="10"/>
    </row>
    <row r="7" spans="1:28" s="2" customFormat="1" ht="25" customHeight="1">
      <c r="A7" s="28" t="s">
        <v>4</v>
      </c>
      <c r="B7" s="106"/>
      <c r="C7" s="106"/>
      <c r="D7" s="106"/>
      <c r="E7" s="106"/>
      <c r="F7" s="106"/>
      <c r="G7" s="106"/>
      <c r="H7" s="45"/>
      <c r="I7" s="10"/>
      <c r="J7" s="10"/>
      <c r="K7" s="10"/>
      <c r="L7" s="10"/>
      <c r="M7" s="10"/>
      <c r="N7" s="10"/>
      <c r="O7" s="10"/>
      <c r="P7" s="10"/>
      <c r="Q7" s="10"/>
      <c r="R7" s="10"/>
      <c r="S7" s="10"/>
      <c r="T7" s="10"/>
      <c r="U7" s="10"/>
      <c r="V7" s="10"/>
      <c r="W7" s="10"/>
      <c r="X7" s="10"/>
      <c r="Y7" s="10"/>
      <c r="Z7" s="10"/>
      <c r="AA7" s="10"/>
      <c r="AB7" s="10"/>
    </row>
    <row r="8" spans="1:28" s="4" customFormat="1" ht="25" customHeight="1">
      <c r="A8" s="14" t="s">
        <v>310</v>
      </c>
      <c r="B8" s="93" t="s">
        <v>5</v>
      </c>
      <c r="C8" s="13" t="s">
        <v>6</v>
      </c>
      <c r="D8" s="102"/>
      <c r="E8" s="102"/>
      <c r="F8" s="103"/>
      <c r="G8" s="103"/>
      <c r="H8" s="45"/>
      <c r="I8" s="10"/>
      <c r="J8" s="10"/>
      <c r="K8" s="10"/>
      <c r="L8" s="10"/>
      <c r="M8" s="10"/>
      <c r="N8" s="10"/>
      <c r="O8" s="10"/>
      <c r="P8" s="10"/>
      <c r="Q8" s="10"/>
      <c r="R8" s="10"/>
      <c r="S8" s="10"/>
      <c r="T8" s="10"/>
      <c r="U8" s="10"/>
      <c r="V8" s="10"/>
      <c r="W8" s="10"/>
      <c r="X8" s="10"/>
      <c r="Y8" s="10"/>
      <c r="Z8" s="10"/>
      <c r="AA8" s="10"/>
      <c r="AB8" s="50"/>
    </row>
    <row r="9" spans="1:28" s="3" customFormat="1" ht="15.75" customHeight="1">
      <c r="A9" s="121"/>
      <c r="B9" s="121"/>
      <c r="C9" s="121"/>
      <c r="D9" s="121"/>
      <c r="E9" s="121"/>
      <c r="F9" s="121"/>
      <c r="G9" s="121"/>
      <c r="H9" s="45"/>
      <c r="I9" s="10"/>
      <c r="J9" s="10"/>
      <c r="K9" s="10"/>
      <c r="L9" s="10"/>
      <c r="M9" s="10"/>
      <c r="N9" s="10"/>
      <c r="O9" s="10"/>
      <c r="P9" s="10"/>
      <c r="Q9" s="10"/>
      <c r="R9" s="10"/>
      <c r="S9" s="10"/>
      <c r="T9" s="10"/>
      <c r="U9" s="10"/>
      <c r="V9" s="10"/>
      <c r="W9" s="10"/>
      <c r="X9" s="10"/>
      <c r="Y9" s="10"/>
      <c r="Z9" s="10"/>
      <c r="AA9" s="10"/>
      <c r="AB9" s="51"/>
    </row>
    <row r="10" spans="1:28" s="24" customFormat="1" ht="30.75" customHeight="1">
      <c r="A10" s="140" t="s">
        <v>314</v>
      </c>
      <c r="B10" s="141"/>
      <c r="C10" s="141"/>
      <c r="D10" s="141"/>
      <c r="E10" s="141"/>
      <c r="F10" s="141"/>
      <c r="G10" s="142"/>
      <c r="H10" s="48"/>
      <c r="I10" s="49"/>
      <c r="J10" s="49"/>
      <c r="K10" s="49"/>
      <c r="L10" s="49"/>
      <c r="M10" s="49"/>
      <c r="N10" s="49"/>
      <c r="O10" s="49"/>
      <c r="P10" s="49"/>
      <c r="Q10" s="49"/>
      <c r="R10" s="49"/>
      <c r="S10" s="49"/>
      <c r="T10" s="49"/>
      <c r="U10" s="49"/>
      <c r="V10" s="49"/>
      <c r="W10" s="49"/>
      <c r="X10" s="49"/>
      <c r="Y10" s="49"/>
      <c r="Z10" s="49"/>
      <c r="AA10" s="49"/>
      <c r="AB10" s="49"/>
    </row>
    <row r="11" spans="1:28" s="3" customFormat="1" ht="15.75" customHeight="1">
      <c r="A11" s="120"/>
      <c r="B11" s="120"/>
      <c r="C11" s="120"/>
      <c r="D11" s="120"/>
      <c r="E11" s="120"/>
      <c r="F11" s="120"/>
      <c r="G11" s="120"/>
      <c r="H11" s="45"/>
      <c r="I11" s="10"/>
      <c r="J11" s="10"/>
      <c r="K11" s="10"/>
      <c r="L11" s="10"/>
      <c r="M11" s="10"/>
      <c r="N11" s="10"/>
      <c r="O11" s="10"/>
      <c r="P11" s="10"/>
      <c r="Q11" s="10"/>
      <c r="R11" s="10"/>
      <c r="S11" s="10"/>
      <c r="T11" s="10"/>
      <c r="U11" s="10"/>
      <c r="V11" s="10"/>
      <c r="W11" s="10"/>
      <c r="X11" s="10"/>
      <c r="Y11" s="10"/>
      <c r="Z11" s="10"/>
      <c r="AA11" s="10"/>
      <c r="AB11" s="51"/>
    </row>
    <row r="12" spans="1:28" s="3" customFormat="1" ht="25" customHeight="1">
      <c r="A12" s="14" t="s">
        <v>7</v>
      </c>
      <c r="B12" s="106"/>
      <c r="C12" s="107"/>
      <c r="D12" s="107"/>
      <c r="E12" s="108"/>
      <c r="F12" s="108"/>
      <c r="G12" s="108"/>
      <c r="H12" s="45"/>
      <c r="I12" s="10"/>
      <c r="J12" s="10"/>
      <c r="K12" s="10"/>
      <c r="L12" s="10"/>
      <c r="M12" s="10"/>
      <c r="N12" s="10"/>
      <c r="O12" s="10"/>
      <c r="P12" s="10"/>
      <c r="Q12" s="10"/>
      <c r="R12" s="10"/>
      <c r="S12" s="10"/>
      <c r="T12" s="10"/>
      <c r="U12" s="10"/>
      <c r="V12" s="10"/>
      <c r="W12" s="10"/>
      <c r="X12" s="10"/>
      <c r="Y12" s="10"/>
      <c r="Z12" s="10"/>
      <c r="AA12" s="10"/>
      <c r="AB12" s="51"/>
    </row>
    <row r="13" spans="1:28" s="3" customFormat="1" ht="25" customHeight="1">
      <c r="A13" s="15" t="s">
        <v>312</v>
      </c>
      <c r="B13" s="106"/>
      <c r="C13" s="107"/>
      <c r="D13" s="107"/>
      <c r="E13" s="108"/>
      <c r="F13" s="108"/>
      <c r="G13" s="108"/>
      <c r="H13" s="45"/>
      <c r="I13" s="10"/>
      <c r="J13" s="10"/>
      <c r="K13" s="10"/>
      <c r="L13" s="10"/>
      <c r="M13" s="10"/>
      <c r="N13" s="10"/>
      <c r="O13" s="10"/>
      <c r="P13" s="10"/>
      <c r="Q13" s="10"/>
      <c r="R13" s="10"/>
      <c r="S13" s="10"/>
      <c r="T13" s="10"/>
      <c r="U13" s="10"/>
      <c r="V13" s="10"/>
      <c r="W13" s="10"/>
      <c r="X13" s="10"/>
      <c r="Y13" s="10"/>
      <c r="Z13" s="10"/>
      <c r="AA13" s="10"/>
      <c r="AB13" s="51"/>
    </row>
    <row r="14" spans="1:28" s="3" customFormat="1" ht="25" customHeight="1">
      <c r="A14" s="15" t="s">
        <v>315</v>
      </c>
      <c r="B14" s="106"/>
      <c r="C14" s="107"/>
      <c r="D14" s="107"/>
      <c r="E14" s="108"/>
      <c r="F14" s="108"/>
      <c r="G14" s="108"/>
      <c r="H14" s="45"/>
      <c r="I14" s="10"/>
      <c r="J14" s="10"/>
      <c r="K14" s="10"/>
      <c r="L14" s="10"/>
      <c r="M14" s="10"/>
      <c r="N14" s="10"/>
      <c r="O14" s="10"/>
      <c r="P14" s="10"/>
      <c r="Q14" s="10"/>
      <c r="R14" s="10"/>
      <c r="S14" s="10"/>
      <c r="T14" s="10"/>
      <c r="U14" s="10"/>
      <c r="V14" s="10"/>
      <c r="W14" s="10"/>
      <c r="X14" s="10"/>
      <c r="Y14" s="10"/>
      <c r="Z14" s="10"/>
      <c r="AA14" s="10"/>
      <c r="AB14" s="51"/>
    </row>
    <row r="15" spans="1:28" s="3" customFormat="1" ht="25" customHeight="1">
      <c r="A15" s="14" t="s">
        <v>143</v>
      </c>
      <c r="B15" s="94" t="s">
        <v>0</v>
      </c>
      <c r="C15" s="124" t="s">
        <v>8</v>
      </c>
      <c r="D15" s="124"/>
      <c r="E15" s="124"/>
      <c r="F15" s="138" t="s">
        <v>0</v>
      </c>
      <c r="G15" s="139"/>
      <c r="H15" s="45"/>
      <c r="I15" s="10"/>
      <c r="J15" s="10" t="s">
        <v>307</v>
      </c>
      <c r="K15" s="10"/>
      <c r="L15" s="10"/>
      <c r="M15" s="10"/>
      <c r="N15" s="10"/>
      <c r="O15" s="10"/>
      <c r="P15" s="10"/>
      <c r="Q15" s="10"/>
      <c r="R15" s="10"/>
      <c r="S15" s="10"/>
      <c r="T15" s="10"/>
      <c r="U15" s="10"/>
      <c r="V15" s="10"/>
      <c r="W15" s="10"/>
      <c r="X15" s="10"/>
      <c r="Y15" s="10"/>
      <c r="Z15" s="10"/>
      <c r="AA15" s="10"/>
      <c r="AB15" s="51"/>
    </row>
    <row r="16" spans="1:28" s="5" customFormat="1" ht="25" customHeight="1">
      <c r="A16" s="15" t="s">
        <v>313</v>
      </c>
      <c r="B16" s="95"/>
      <c r="C16" s="104"/>
      <c r="D16" s="104"/>
      <c r="E16" s="104"/>
      <c r="F16" s="105"/>
      <c r="G16" s="96"/>
      <c r="H16" s="45"/>
      <c r="I16" s="10"/>
      <c r="J16" s="10"/>
      <c r="K16" s="10"/>
      <c r="L16" s="10"/>
      <c r="M16" s="10"/>
      <c r="N16" s="10"/>
      <c r="O16" s="10"/>
      <c r="P16" s="10"/>
      <c r="Q16" s="10"/>
      <c r="R16" s="10"/>
      <c r="S16" s="10"/>
      <c r="T16" s="10"/>
      <c r="U16" s="10"/>
      <c r="V16" s="10"/>
      <c r="W16" s="10"/>
      <c r="X16" s="10"/>
      <c r="Y16" s="10"/>
      <c r="Z16" s="10"/>
      <c r="AA16" s="10"/>
      <c r="AB16" s="52"/>
    </row>
    <row r="17" spans="1:28" s="34" customFormat="1" ht="15.5">
      <c r="A17" s="128"/>
      <c r="B17" s="128"/>
      <c r="C17" s="128"/>
      <c r="D17" s="128"/>
      <c r="E17" s="128"/>
      <c r="F17" s="128"/>
      <c r="G17" s="128"/>
      <c r="H17" s="46"/>
      <c r="I17" s="47"/>
      <c r="J17" s="47"/>
      <c r="K17" s="47"/>
      <c r="L17" s="47"/>
      <c r="M17" s="47"/>
      <c r="N17" s="47"/>
      <c r="O17" s="47"/>
      <c r="P17" s="47"/>
      <c r="Q17" s="47"/>
      <c r="R17" s="47"/>
      <c r="S17" s="47"/>
      <c r="T17" s="47"/>
      <c r="U17" s="47"/>
      <c r="V17" s="47"/>
      <c r="W17" s="47"/>
      <c r="X17" s="47"/>
      <c r="Y17" s="47"/>
      <c r="Z17" s="47"/>
      <c r="AA17" s="54"/>
      <c r="AB17" s="54"/>
    </row>
    <row r="18" spans="1:28" s="24" customFormat="1" ht="30.75" customHeight="1">
      <c r="A18" s="140" t="s">
        <v>316</v>
      </c>
      <c r="B18" s="141"/>
      <c r="C18" s="141"/>
      <c r="D18" s="141"/>
      <c r="E18" s="141"/>
      <c r="F18" s="141"/>
      <c r="G18" s="142"/>
      <c r="H18" s="48"/>
      <c r="I18" s="49"/>
      <c r="J18" s="49"/>
      <c r="K18" s="49"/>
      <c r="L18" s="49"/>
      <c r="M18" s="49"/>
      <c r="N18" s="49"/>
      <c r="O18" s="49"/>
      <c r="P18" s="49"/>
      <c r="Q18" s="49"/>
      <c r="R18" s="49"/>
      <c r="S18" s="49"/>
      <c r="T18" s="49"/>
      <c r="U18" s="49"/>
      <c r="V18" s="49"/>
      <c r="W18" s="49"/>
      <c r="X18" s="49"/>
      <c r="Y18" s="49"/>
      <c r="Z18" s="49"/>
      <c r="AA18" s="49"/>
      <c r="AB18" s="49"/>
    </row>
    <row r="19" spans="1:28" s="33" customFormat="1" ht="15.5">
      <c r="A19" s="129"/>
      <c r="B19" s="129"/>
      <c r="C19" s="129"/>
      <c r="D19" s="129"/>
      <c r="E19" s="129"/>
      <c r="F19" s="129"/>
      <c r="G19" s="129"/>
      <c r="H19" s="55"/>
      <c r="I19" s="56"/>
      <c r="J19" s="56"/>
      <c r="K19" s="56"/>
      <c r="L19" s="56"/>
      <c r="M19" s="56"/>
      <c r="N19" s="56"/>
      <c r="O19" s="56"/>
      <c r="P19" s="56"/>
      <c r="Q19" s="56"/>
      <c r="R19" s="56"/>
      <c r="S19" s="56"/>
      <c r="T19" s="56"/>
      <c r="U19" s="56"/>
      <c r="V19" s="56"/>
      <c r="W19" s="56"/>
      <c r="X19" s="56"/>
      <c r="Y19" s="56"/>
      <c r="Z19" s="56"/>
      <c r="AA19" s="56"/>
      <c r="AB19" s="56"/>
    </row>
    <row r="20" spans="1:28" ht="25" customHeight="1">
      <c r="A20" s="14" t="s">
        <v>317</v>
      </c>
      <c r="B20" s="125" t="s">
        <v>319</v>
      </c>
      <c r="C20" s="126"/>
      <c r="D20" s="126"/>
      <c r="E20" s="126"/>
      <c r="F20" s="126"/>
      <c r="G20" s="127"/>
      <c r="H20" s="45"/>
    </row>
    <row r="21" spans="1:28" s="7" customFormat="1" ht="25" customHeight="1">
      <c r="A21" s="14" t="s">
        <v>318</v>
      </c>
      <c r="B21" s="94" t="s">
        <v>320</v>
      </c>
      <c r="C21" s="101"/>
      <c r="D21" s="99"/>
      <c r="E21" s="100"/>
      <c r="F21" s="100"/>
      <c r="G21" s="100"/>
      <c r="H21" s="45"/>
      <c r="I21" s="10"/>
      <c r="J21" s="10"/>
      <c r="K21" s="10"/>
      <c r="L21" s="10"/>
      <c r="M21" s="10"/>
      <c r="N21" s="10"/>
      <c r="O21" s="10"/>
      <c r="P21" s="10"/>
      <c r="Q21" s="10"/>
      <c r="R21" s="10"/>
      <c r="S21" s="10"/>
      <c r="T21" s="10"/>
      <c r="U21" s="10"/>
      <c r="V21" s="10"/>
      <c r="W21" s="10"/>
      <c r="X21" s="10"/>
      <c r="Y21" s="10"/>
      <c r="Z21" s="10"/>
      <c r="AA21" s="10"/>
      <c r="AB21" s="57"/>
    </row>
    <row r="22" spans="1:28" s="5" customFormat="1" ht="25" customHeight="1">
      <c r="A22" s="35"/>
      <c r="B22" s="32"/>
      <c r="C22" s="14"/>
      <c r="D22" s="14"/>
      <c r="E22" s="14"/>
      <c r="F22" s="14"/>
      <c r="G22" s="15"/>
      <c r="H22" s="45"/>
      <c r="I22" s="10"/>
      <c r="J22" s="10"/>
      <c r="K22" s="10"/>
      <c r="L22" s="10"/>
      <c r="M22" s="10"/>
      <c r="N22" s="10"/>
      <c r="O22" s="10"/>
      <c r="P22" s="10"/>
      <c r="Q22" s="10"/>
      <c r="R22" s="10"/>
      <c r="S22" s="10"/>
      <c r="T22" s="10"/>
      <c r="U22" s="10"/>
      <c r="V22" s="10"/>
      <c r="W22" s="10"/>
      <c r="X22" s="10"/>
      <c r="Y22" s="10"/>
      <c r="Z22" s="10"/>
      <c r="AA22" s="10"/>
      <c r="AB22" s="52"/>
    </row>
    <row r="23" spans="1:28" s="5" customFormat="1" ht="25" customHeight="1">
      <c r="A23" s="13" t="s">
        <v>10</v>
      </c>
      <c r="B23" s="143">
        <v>45372</v>
      </c>
      <c r="C23" s="103"/>
      <c r="D23" s="103"/>
      <c r="E23" s="13"/>
      <c r="F23" s="13" t="s">
        <v>322</v>
      </c>
      <c r="G23" s="94">
        <v>98</v>
      </c>
      <c r="H23" s="45"/>
      <c r="I23" s="10"/>
      <c r="J23" s="10"/>
      <c r="K23" s="10"/>
      <c r="L23" s="10"/>
      <c r="M23" s="10"/>
      <c r="N23" s="10"/>
      <c r="O23" s="10"/>
      <c r="P23" s="10"/>
      <c r="Q23" s="10"/>
      <c r="R23" s="10"/>
      <c r="S23" s="10"/>
      <c r="T23" s="10"/>
      <c r="U23" s="10"/>
      <c r="V23" s="10"/>
      <c r="W23" s="10"/>
      <c r="X23" s="10"/>
      <c r="Y23" s="10"/>
      <c r="Z23" s="10"/>
      <c r="AA23" s="10"/>
      <c r="AB23" s="52"/>
    </row>
    <row r="24" spans="1:28" s="5" customFormat="1" ht="25" customHeight="1">
      <c r="A24" s="13" t="s">
        <v>11</v>
      </c>
      <c r="B24" s="102">
        <v>45461</v>
      </c>
      <c r="C24" s="103"/>
      <c r="D24" s="103"/>
      <c r="E24" s="14"/>
      <c r="F24" s="13" t="s">
        <v>12</v>
      </c>
      <c r="G24" s="94"/>
      <c r="H24" s="45"/>
      <c r="I24" s="10"/>
      <c r="J24" s="10"/>
      <c r="K24" s="10"/>
      <c r="L24" s="10"/>
      <c r="M24" s="10"/>
      <c r="N24" s="10"/>
      <c r="O24" s="10"/>
      <c r="P24" s="10"/>
      <c r="Q24" s="10"/>
      <c r="R24" s="10"/>
      <c r="S24" s="10"/>
      <c r="T24" s="10"/>
      <c r="U24" s="10"/>
      <c r="V24" s="10"/>
      <c r="W24" s="10"/>
      <c r="X24" s="10"/>
      <c r="Y24" s="10"/>
      <c r="Z24" s="10"/>
      <c r="AA24" s="10"/>
      <c r="AB24" s="52"/>
    </row>
    <row r="25" spans="1:28" s="5" customFormat="1" ht="25" customHeight="1">
      <c r="A25" s="13" t="s">
        <v>13</v>
      </c>
      <c r="B25" s="106" t="s">
        <v>321</v>
      </c>
      <c r="C25" s="106"/>
      <c r="D25" s="106"/>
      <c r="E25" s="14"/>
      <c r="F25" s="13" t="s">
        <v>14</v>
      </c>
      <c r="G25" s="94">
        <v>14</v>
      </c>
      <c r="H25" s="45"/>
      <c r="I25" s="10"/>
      <c r="J25" s="10"/>
      <c r="K25" s="10"/>
      <c r="L25" s="10"/>
      <c r="M25" s="10"/>
      <c r="N25" s="10"/>
      <c r="O25" s="10"/>
      <c r="P25" s="10"/>
      <c r="Q25" s="10"/>
      <c r="R25" s="10"/>
      <c r="S25" s="10"/>
      <c r="T25" s="10"/>
      <c r="U25" s="10"/>
      <c r="V25" s="10"/>
      <c r="W25" s="10"/>
      <c r="X25" s="10"/>
      <c r="Y25" s="10"/>
      <c r="Z25" s="10"/>
      <c r="AA25" s="10"/>
      <c r="AB25" s="52"/>
    </row>
    <row r="26" spans="1:28" s="34" customFormat="1" ht="15.5">
      <c r="A26" s="128"/>
      <c r="B26" s="128"/>
      <c r="C26" s="128"/>
      <c r="D26" s="128"/>
      <c r="E26" s="128"/>
      <c r="F26" s="128"/>
      <c r="G26" s="128"/>
      <c r="H26" s="46"/>
      <c r="I26" s="47"/>
      <c r="J26" s="47"/>
      <c r="K26" s="47"/>
      <c r="L26" s="47"/>
      <c r="M26" s="47"/>
      <c r="N26" s="47"/>
      <c r="O26" s="47"/>
      <c r="P26" s="47"/>
      <c r="Q26" s="47"/>
      <c r="R26" s="47"/>
      <c r="S26" s="47"/>
      <c r="T26" s="47"/>
      <c r="U26" s="47"/>
      <c r="V26" s="47"/>
      <c r="W26" s="47"/>
      <c r="X26" s="47"/>
      <c r="Y26" s="47"/>
      <c r="Z26" s="47"/>
      <c r="AA26" s="47"/>
      <c r="AB26" s="54"/>
    </row>
    <row r="27" spans="1:28" s="25" customFormat="1" ht="30">
      <c r="A27" s="29" t="s">
        <v>15</v>
      </c>
      <c r="B27" s="29"/>
      <c r="C27" s="29"/>
      <c r="D27" s="29"/>
      <c r="E27" s="29"/>
      <c r="F27" s="29"/>
      <c r="G27" s="30"/>
      <c r="H27" s="48"/>
      <c r="I27" s="49"/>
      <c r="J27" s="49"/>
      <c r="K27" s="49"/>
      <c r="L27" s="49"/>
      <c r="M27" s="49"/>
      <c r="N27" s="49"/>
      <c r="O27" s="49"/>
      <c r="P27" s="49"/>
      <c r="Q27" s="49"/>
      <c r="R27" s="49"/>
      <c r="S27" s="49"/>
      <c r="T27" s="49"/>
      <c r="U27" s="49"/>
      <c r="V27" s="49"/>
      <c r="W27" s="49"/>
      <c r="X27" s="49"/>
      <c r="Y27" s="49"/>
      <c r="Z27" s="49"/>
      <c r="AA27" s="49"/>
      <c r="AB27" s="58"/>
    </row>
    <row r="28" spans="1:28" s="36" customFormat="1" ht="16" thickBot="1">
      <c r="A28" s="114"/>
      <c r="B28" s="114"/>
      <c r="C28" s="114"/>
      <c r="D28" s="114"/>
      <c r="E28" s="114"/>
      <c r="F28" s="114"/>
      <c r="G28" s="114"/>
      <c r="H28" s="55"/>
      <c r="I28" s="56"/>
      <c r="J28" s="56"/>
      <c r="K28" s="56"/>
      <c r="L28" s="56"/>
      <c r="M28" s="56"/>
      <c r="N28" s="56"/>
      <c r="O28" s="56"/>
      <c r="P28" s="56"/>
      <c r="Q28" s="56"/>
      <c r="R28" s="56"/>
      <c r="S28" s="56"/>
      <c r="T28" s="56"/>
      <c r="U28" s="56"/>
      <c r="V28" s="56"/>
      <c r="W28" s="56"/>
      <c r="X28" s="56"/>
      <c r="Y28" s="56"/>
      <c r="Z28" s="56"/>
      <c r="AA28" s="56"/>
      <c r="AB28" s="56"/>
    </row>
    <row r="29" spans="1:28" s="19" customFormat="1" ht="25" customHeight="1">
      <c r="A29" s="144" t="str">
        <f>IF(K123=1,"Pour les diplômes universitaires, la prise en charge est limité à 50% des frais pédagogiques",IF(B6=" ","",IF(B6="Panel 1 : établissement de plus de 1 000 agents","Modalité de prise en charge. Établissement du panel 1 : Conformément à la politique régionale, prise en charge plafonnée sur les fonds mutualisés régionaux à 75% du coût total de l'action de formation, vous devez obligatoirement cofinancer à hauteur de :",IF(B6="Panel 2 : établissement de 300 à 1 000 agents","Modalité de prise en charge. Établissement du panel 2 : Conformément à la politique régionale, prise en charge plafonnée sur les fonds mutualisés régionaux à 85% du coût total de l'action de formation, vous devez obligatoirement cofinancer à hauteur de :","NOUVEAUTE Établissement du panel 3 : Conformément à la politique régionale, prise en charge possible à hauteur de 100% du coût total de l'action de formation moins 2 000 euros par année scolaire en cofinancement avec les plans de formation établissement"))))</f>
        <v/>
      </c>
      <c r="B29" s="145"/>
      <c r="C29" s="145"/>
      <c r="D29" s="145"/>
      <c r="E29" s="145"/>
      <c r="F29" s="150" t="s">
        <v>206</v>
      </c>
      <c r="G29" s="151"/>
      <c r="H29" s="45"/>
      <c r="I29" s="10"/>
      <c r="J29" s="10"/>
      <c r="K29" s="10"/>
      <c r="L29" s="10"/>
      <c r="M29" s="10"/>
      <c r="N29" s="10"/>
      <c r="O29" s="10"/>
      <c r="P29" s="10"/>
      <c r="Q29" s="10"/>
      <c r="R29" s="10"/>
      <c r="S29" s="10"/>
      <c r="T29" s="10"/>
      <c r="U29" s="10"/>
      <c r="V29" s="10"/>
      <c r="W29" s="10"/>
      <c r="X29" s="10"/>
      <c r="Y29" s="10"/>
      <c r="Z29" s="10"/>
      <c r="AA29" s="10"/>
      <c r="AB29" s="59"/>
    </row>
    <row r="30" spans="1:28" s="8" customFormat="1" ht="25" customHeight="1">
      <c r="A30" s="146"/>
      <c r="B30" s="147"/>
      <c r="C30" s="147"/>
      <c r="D30" s="147"/>
      <c r="E30" s="147"/>
      <c r="F30" s="152" t="s">
        <v>207</v>
      </c>
      <c r="G30" s="153"/>
      <c r="H30" s="45"/>
      <c r="I30" s="10"/>
      <c r="J30" s="10"/>
      <c r="K30" s="10"/>
      <c r="L30" s="10"/>
      <c r="M30" s="10"/>
      <c r="N30" s="10"/>
      <c r="O30" s="10"/>
      <c r="P30" s="10"/>
      <c r="Q30" s="10"/>
      <c r="R30" s="10"/>
      <c r="S30" s="10"/>
      <c r="T30" s="10"/>
      <c r="U30" s="10"/>
      <c r="V30" s="10"/>
      <c r="W30" s="10"/>
      <c r="X30" s="10"/>
      <c r="Y30" s="10"/>
      <c r="Z30" s="10"/>
      <c r="AA30" s="10"/>
      <c r="AB30" s="60"/>
    </row>
    <row r="31" spans="1:28" s="8" customFormat="1" ht="24.75" customHeight="1" thickBot="1">
      <c r="A31" s="148"/>
      <c r="B31" s="149"/>
      <c r="C31" s="149"/>
      <c r="D31" s="149"/>
      <c r="E31" s="149"/>
      <c r="F31" s="154" t="str">
        <f>IF(A29="Pour les diplômes universitaires, la prise en charge est limité à 50% des frais pédagogiques",(E33*50%),IF(B6="","",IF(B6="Panel 1 : établissement de plus de 1 000 agents",(G33*25%),IF(B6="Panel 2 : établissement de 300 à 1 000 agents",(G33*15%),""))))</f>
        <v/>
      </c>
      <c r="G31" s="155"/>
      <c r="H31" s="45"/>
      <c r="I31" s="10"/>
      <c r="J31" s="10"/>
      <c r="K31" s="10"/>
      <c r="L31" s="10"/>
      <c r="M31" s="10"/>
      <c r="N31" s="10"/>
      <c r="O31" s="10"/>
      <c r="P31" s="10"/>
      <c r="Q31" s="10"/>
      <c r="R31" s="10"/>
      <c r="S31" s="10"/>
      <c r="T31" s="10"/>
      <c r="U31" s="10"/>
      <c r="V31" s="10"/>
      <c r="W31" s="10"/>
      <c r="X31" s="10"/>
      <c r="Y31" s="10"/>
      <c r="Z31" s="10"/>
      <c r="AA31" s="10"/>
      <c r="AB31" s="60"/>
    </row>
    <row r="32" spans="1:28" s="5" customFormat="1" ht="25" customHeight="1" thickBot="1">
      <c r="A32" s="135"/>
      <c r="B32" s="136"/>
      <c r="C32" s="137" t="s">
        <v>16</v>
      </c>
      <c r="D32" s="137"/>
      <c r="E32" s="38" t="s">
        <v>17</v>
      </c>
      <c r="F32" s="37" t="s">
        <v>18</v>
      </c>
      <c r="G32" s="37" t="s">
        <v>19</v>
      </c>
      <c r="H32" s="45"/>
      <c r="I32" s="10"/>
      <c r="J32" s="10"/>
      <c r="K32" s="10"/>
      <c r="L32" s="10"/>
      <c r="M32" s="10"/>
      <c r="N32" s="10"/>
      <c r="O32" s="10"/>
      <c r="P32" s="10"/>
      <c r="Q32" s="10"/>
      <c r="R32" s="10"/>
      <c r="S32" s="10"/>
      <c r="T32" s="10"/>
      <c r="U32" s="10"/>
      <c r="V32" s="10"/>
      <c r="W32" s="10"/>
      <c r="X32" s="10"/>
      <c r="Y32" s="10"/>
      <c r="Z32" s="10"/>
      <c r="AA32" s="10"/>
      <c r="AB32" s="52"/>
    </row>
    <row r="33" spans="1:33" s="5" customFormat="1" ht="25" customHeight="1" thickBot="1">
      <c r="A33" s="41" t="s">
        <v>141</v>
      </c>
      <c r="B33" s="42"/>
      <c r="C33" s="116">
        <v>0</v>
      </c>
      <c r="D33" s="116"/>
      <c r="E33" s="89">
        <v>0</v>
      </c>
      <c r="F33" s="90">
        <v>0</v>
      </c>
      <c r="G33" s="12">
        <f>SUM(C33:F33)</f>
        <v>0</v>
      </c>
      <c r="H33" s="45"/>
      <c r="I33" s="10"/>
      <c r="J33" s="10"/>
      <c r="K33" s="10"/>
      <c r="L33" s="10"/>
      <c r="M33" s="10"/>
      <c r="N33" s="10"/>
      <c r="O33" s="10"/>
      <c r="P33" s="10"/>
      <c r="Q33" s="10"/>
      <c r="R33" s="10"/>
      <c r="S33" s="10"/>
      <c r="T33" s="10"/>
      <c r="U33" s="10"/>
      <c r="V33" s="10"/>
      <c r="W33" s="10"/>
      <c r="X33" s="10"/>
      <c r="Y33" s="10"/>
      <c r="Z33" s="10"/>
      <c r="AA33" s="10"/>
      <c r="AB33" s="52"/>
    </row>
    <row r="34" spans="1:33" s="6" customFormat="1" ht="25" customHeight="1" thickBot="1">
      <c r="A34" s="41" t="s">
        <v>139</v>
      </c>
      <c r="B34" s="42"/>
      <c r="C34" s="113">
        <f>SUM(C33-C35)</f>
        <v>0</v>
      </c>
      <c r="D34" s="113"/>
      <c r="E34" s="91">
        <f>SUM(E33-E35)</f>
        <v>0</v>
      </c>
      <c r="F34" s="92">
        <f>SUM(F33-F35)</f>
        <v>0</v>
      </c>
      <c r="G34" s="39">
        <f>SUM(C34:F34)</f>
        <v>0</v>
      </c>
      <c r="H34" s="10"/>
      <c r="I34" s="10"/>
      <c r="J34" s="10"/>
      <c r="K34" s="10"/>
      <c r="L34" s="10"/>
      <c r="M34" s="10"/>
      <c r="N34" s="10"/>
      <c r="O34" s="10"/>
      <c r="P34" s="10"/>
      <c r="Q34" s="10"/>
      <c r="R34" s="10"/>
      <c r="S34" s="10"/>
      <c r="T34" s="10"/>
      <c r="U34" s="10"/>
      <c r="V34" s="10"/>
      <c r="W34" s="10"/>
      <c r="X34" s="10"/>
      <c r="Y34" s="10"/>
      <c r="Z34" s="10"/>
      <c r="AA34" s="10"/>
      <c r="AB34" s="53"/>
    </row>
    <row r="35" spans="1:33" s="6" customFormat="1" ht="25" customHeight="1" thickBot="1">
      <c r="A35" s="41" t="s">
        <v>140</v>
      </c>
      <c r="B35" s="42"/>
      <c r="C35" s="113">
        <f>SUM(C38:D41)</f>
        <v>0</v>
      </c>
      <c r="D35" s="113"/>
      <c r="E35" s="91">
        <f>SUM(E38:E41)</f>
        <v>0</v>
      </c>
      <c r="F35" s="92">
        <f>SUM(F38:F41)</f>
        <v>0</v>
      </c>
      <c r="G35" s="39">
        <f>SUM(C35:F35)</f>
        <v>0</v>
      </c>
      <c r="H35" s="10"/>
      <c r="I35" s="10"/>
      <c r="J35" s="10"/>
      <c r="K35" s="10"/>
      <c r="L35" s="10"/>
      <c r="M35" s="10"/>
      <c r="N35" s="10"/>
      <c r="O35" s="10"/>
      <c r="P35" s="10"/>
      <c r="Q35" s="10"/>
      <c r="R35" s="10"/>
      <c r="S35" s="10"/>
      <c r="T35" s="10"/>
      <c r="U35" s="10"/>
      <c r="V35" s="10"/>
      <c r="W35" s="10"/>
      <c r="X35" s="10"/>
      <c r="Y35" s="10"/>
      <c r="Z35" s="10"/>
      <c r="AA35" s="10"/>
      <c r="AB35" s="53"/>
    </row>
    <row r="36" spans="1:33" s="5" customFormat="1" ht="25" customHeight="1" thickBot="1">
      <c r="A36" s="41" t="s">
        <v>138</v>
      </c>
      <c r="B36" s="42"/>
      <c r="C36" s="113">
        <f>SUM(C34:D35)</f>
        <v>0</v>
      </c>
      <c r="D36" s="113"/>
      <c r="E36" s="91">
        <f>SUM(E34:E35)</f>
        <v>0</v>
      </c>
      <c r="F36" s="91">
        <f>SUM(F34:F35)</f>
        <v>0</v>
      </c>
      <c r="G36" s="39">
        <f>SUM(C36:F36)</f>
        <v>0</v>
      </c>
      <c r="H36" s="10"/>
      <c r="I36" s="10"/>
      <c r="J36" s="10"/>
      <c r="K36" s="10"/>
      <c r="L36" s="10"/>
      <c r="M36" s="10"/>
      <c r="N36" s="10"/>
      <c r="O36" s="10"/>
      <c r="P36" s="10"/>
      <c r="Q36" s="10"/>
      <c r="R36" s="10"/>
      <c r="S36" s="10"/>
      <c r="T36" s="10"/>
      <c r="U36" s="10"/>
      <c r="V36" s="10"/>
      <c r="W36" s="10"/>
      <c r="X36" s="10"/>
      <c r="Y36" s="10"/>
      <c r="Z36" s="10"/>
      <c r="AA36" s="10"/>
      <c r="AB36" s="52"/>
    </row>
    <row r="37" spans="1:33" s="63" customFormat="1" ht="16" thickBot="1">
      <c r="A37" s="112"/>
      <c r="B37" s="112"/>
      <c r="C37" s="112"/>
      <c r="D37" s="112"/>
      <c r="E37" s="112"/>
      <c r="F37" s="112"/>
      <c r="G37" s="112"/>
      <c r="H37" s="16"/>
      <c r="I37" s="9"/>
      <c r="J37" s="9"/>
      <c r="K37" s="9"/>
      <c r="L37" s="9"/>
      <c r="M37" s="9"/>
      <c r="N37" s="9"/>
      <c r="O37" s="9"/>
      <c r="P37" s="9"/>
      <c r="Q37" s="9"/>
      <c r="R37" s="9"/>
      <c r="S37" s="9"/>
      <c r="T37" s="9"/>
      <c r="U37" s="9"/>
      <c r="V37" s="9"/>
      <c r="W37" s="9"/>
      <c r="X37" s="9"/>
      <c r="Y37" s="9"/>
      <c r="Z37" s="9"/>
      <c r="AA37" s="9"/>
    </row>
    <row r="38" spans="1:33" s="67" customFormat="1" ht="25" hidden="1" customHeight="1">
      <c r="A38" s="64"/>
      <c r="B38" s="74"/>
      <c r="C38" s="162" t="b">
        <f>IF(A29="Pour les diplômes universitaires, la prise en charge est limité à 50% des frais pédagogiques",0,IF(AND(B6="Panel 1 : établissement de plus de 1 000 agents",(G33*75%)-(E38+F38)&lt;=C33),G33*75%-(E38+F38),IF(B6="Panel 2 : établissement de 300 à 1 000 agents",0,IF(B6="Panel 3 : établissement de moins de 300 agents",0))))</f>
        <v>0</v>
      </c>
      <c r="D38" s="162"/>
      <c r="E38" s="65" t="b">
        <f>IF(A29="Pour les diplômes universitaires, la prise en charge est limité à 50% des frais pédagogiques",0,IF(AND(B6="Panel 1 : établissement de plus de 1 000 agents",(G33*85%)-F38&gt;=E33),E33,IF(AND(B6="Panel 1 : établissement de plus de 1 000 agents",(G33*85%)-F38&lt;=E33),G33*85%-F38,IF(B6="Panel 2 : établissement de 300 à 1 000 agents",0,IF(B6="Panel 3 : établissement de moins de 300 agents",0)))))</f>
        <v>0</v>
      </c>
      <c r="F38" s="65" t="b">
        <f>IF(A29="Pour les diplômes universitaires, la prise en charge est limité à 50% des frais pédagogiques",0,IF(AND(B6="Panel 1 : établissement de plus de 1 000 agents",(G33*85%)&gt;=F33),F33,IF(AND(B6="Panel 1 : établissement de plus de 1 000 agents",(G33*85%)&lt;=F33),G33*85%,IF(B6="Panel 2 : établissement de 300 à 1 000 agents",0,IF(B6="Panel 3 : établissement de moins de 300 agents",0)))))</f>
        <v>0</v>
      </c>
      <c r="G38" s="66">
        <f>SUM(C38:F38)</f>
        <v>0</v>
      </c>
      <c r="H38" s="16"/>
      <c r="I38" s="9"/>
      <c r="J38" s="9"/>
      <c r="K38" s="9"/>
      <c r="L38" s="9"/>
      <c r="M38" s="9"/>
      <c r="N38" s="9"/>
      <c r="O38" s="9"/>
      <c r="P38" s="9"/>
      <c r="Q38" s="9"/>
      <c r="R38" s="9"/>
      <c r="S38" s="9"/>
      <c r="T38" s="9"/>
      <c r="U38" s="9"/>
      <c r="V38" s="9"/>
      <c r="W38" s="9"/>
      <c r="X38" s="9"/>
      <c r="Y38" s="9"/>
      <c r="Z38" s="9"/>
      <c r="AA38" s="9"/>
    </row>
    <row r="39" spans="1:33" s="70" customFormat="1" ht="25" hidden="1" customHeight="1">
      <c r="A39" s="68"/>
      <c r="B39" s="68"/>
      <c r="C39" s="132" t="b">
        <f>IF(A29="Pour les diplômes universitaires, la prise en charge est limité à 50% des frais pédagogiques",0,IF(AND(B6="Panel 2 : établissement de 300 à 1 000 agents",(G33*85%)-(E39+F39)&lt;=C33),G33*85%-(E39+F39),IF(B6="Panel 1 : établissement de plus de 1 000 agents",0,IF(B6="Panel 3 : établissement de moins de 300 agents",0))))</f>
        <v>0</v>
      </c>
      <c r="D39" s="132"/>
      <c r="E39" s="69" t="b">
        <f>IF(A29="Pour les diplômes universitaires, la prise en charge est limité à 50% des frais pédagogiques",0,IF(AND(B6="Panel 2 : établissement de 300 à 1 000 agents",(G33*90%)-F39&gt;=E33),E33,IF(AND(B6="Panel 2 : établissement de 300 à 1 000 agents",(G33*90%)-F39&lt;=E33),G33*90%-F39,IF(B6="Panel 1 : établissement de plus de 1 000 agents",0,IF(B6="Panel 3 : établissement de moins de 300 agents",0)))))</f>
        <v>0</v>
      </c>
      <c r="F39" s="69" t="b">
        <f>IF(A29="Pour les diplômes universitaires, la prise en charge est limité à 50% des frais pédagogiques",0,IF(AND(B6="Panel 2 : établissement de 300 à 1 000 agents",(G33*90%)&gt;=F33),F33,IF(AND(B6="Panel 2 : établissement de 300 à 1 000 agents",(G33*90%)&lt;=F33),G33*90%,IF(B6="Panel 1 : établissement de plus de 1 000 agents",0,IF(B6="Panel 3 : établissement de moins de 300 agents",0)))))</f>
        <v>0</v>
      </c>
      <c r="G39" s="66">
        <f>SUM(C39:F39)</f>
        <v>0</v>
      </c>
      <c r="H39" s="75"/>
      <c r="I39" s="9"/>
      <c r="J39" s="9"/>
      <c r="K39" s="9"/>
      <c r="L39" s="9"/>
      <c r="M39" s="9"/>
      <c r="N39" s="9"/>
      <c r="O39" s="9"/>
      <c r="P39" s="9"/>
      <c r="Q39" s="9"/>
      <c r="R39" s="9"/>
      <c r="S39" s="9"/>
      <c r="T39" s="9"/>
      <c r="U39" s="9"/>
      <c r="V39" s="9"/>
      <c r="W39" s="9"/>
      <c r="X39" s="9"/>
      <c r="Y39" s="9"/>
      <c r="Z39" s="9"/>
      <c r="AA39" s="9"/>
    </row>
    <row r="40" spans="1:33" s="67" customFormat="1" ht="32.25" hidden="1" customHeight="1">
      <c r="A40" s="68"/>
      <c r="B40" s="68"/>
      <c r="C40" s="132" t="b">
        <f>IF(A29="Pour les diplômes universitaires, la prise en charge est limité à 50% des frais pédagogiques",0,IF(AND(B6="Panel 3 : établissement de moins de 300 agents",(G33*100%)-(E40+F40)&lt;=C33),G33*100%-(E40+F40),IF(B6="Panel 1 : établissement de plus de 1 000 agents",0,IF(B6="Panel 2 : établissement de 300 à 1 000 agents",0))))</f>
        <v>0</v>
      </c>
      <c r="D40" s="132"/>
      <c r="E40" s="69" t="b">
        <f>IF(A29="Pour les diplômes universitaires, la prise en charge est limité à 50% des frais pédagogiques",0,IF(AND(B6="Panel 3 : établissement de moins de 300 agents",(G33*100%)-F40&gt;=E33),E33,IF(AND(B6="Panel 3 : établissement de 300 à 1 000 agents",(G33*100%)-F40&lt;=E33),G33*100%-F40,IF(B6="Panel 1 : établissement de plus de 1 000 agents",0,IF(B6="Panel 2 : établissement de 300 à 1 000 agents",0)))))</f>
        <v>0</v>
      </c>
      <c r="F40" s="69" t="b">
        <f>IF(A29="Pour les diplômes universitaires, la prise en charge est limité à 50% des frais pédagogiques",0,IF(AND(B6="Panel 3 : établissement de moins de 300 agents",(G33*100%)&gt;=F33),F33,IF(AND(B6="Panel 2 : établissement de 300 à 1 000 agents",(G33*100%)&lt;=F33),G33*100%,IF(B6="Panel 1 : établissement de plus de 1 000 agents",0,IF(B6="Panel 2 : établissement de 300 à 1 000 agents",0)))))</f>
        <v>0</v>
      </c>
      <c r="G40" s="71">
        <f>SUM(C40:F40)</f>
        <v>0</v>
      </c>
      <c r="H40" s="16"/>
      <c r="I40" s="9"/>
      <c r="J40" s="9"/>
      <c r="K40" s="9"/>
      <c r="L40" s="9"/>
      <c r="M40" s="9"/>
      <c r="N40" s="9"/>
      <c r="O40" s="9"/>
      <c r="P40" s="9"/>
      <c r="Q40" s="9"/>
      <c r="R40" s="9"/>
      <c r="S40" s="9"/>
      <c r="T40" s="9"/>
      <c r="U40" s="9"/>
      <c r="V40" s="9"/>
      <c r="W40" s="9"/>
      <c r="X40" s="9"/>
      <c r="Y40" s="9"/>
      <c r="Z40" s="9"/>
      <c r="AA40" s="9"/>
    </row>
    <row r="41" spans="1:33" s="67" customFormat="1" ht="9" hidden="1" customHeight="1">
      <c r="A41" s="72"/>
      <c r="B41" s="72"/>
      <c r="C41" s="130"/>
      <c r="D41" s="130"/>
      <c r="E41" s="73">
        <f>IF(A29="Pour les diplômes universitaires, la prise en charge est limité à 50% des frais pédagogiques",E33*50%,0)</f>
        <v>0</v>
      </c>
      <c r="F41" s="72"/>
      <c r="G41" s="73">
        <f>SUM(E41)</f>
        <v>0</v>
      </c>
      <c r="H41" s="16"/>
      <c r="I41" s="9"/>
      <c r="J41" s="9"/>
      <c r="K41" s="9"/>
      <c r="L41" s="9"/>
      <c r="M41" s="9"/>
      <c r="N41" s="9"/>
      <c r="O41" s="9"/>
      <c r="P41" s="9"/>
      <c r="Q41" s="9"/>
      <c r="R41" s="9"/>
      <c r="S41" s="9"/>
      <c r="T41" s="9"/>
      <c r="U41" s="9"/>
      <c r="V41" s="9"/>
      <c r="W41" s="9"/>
      <c r="X41" s="9"/>
      <c r="Y41" s="9"/>
      <c r="Z41" s="9"/>
      <c r="AA41" s="9"/>
    </row>
    <row r="42" spans="1:33" s="67" customFormat="1" ht="15.5">
      <c r="A42" s="115"/>
      <c r="B42" s="115"/>
      <c r="C42" s="115"/>
      <c r="D42" s="115"/>
      <c r="E42" s="115"/>
      <c r="F42" s="115"/>
      <c r="G42" s="115"/>
      <c r="H42" s="16"/>
      <c r="I42" s="9"/>
      <c r="J42" s="9"/>
      <c r="K42" s="9"/>
      <c r="L42" s="9"/>
      <c r="M42" s="9"/>
      <c r="N42" s="9"/>
      <c r="O42" s="9"/>
      <c r="P42" s="9"/>
      <c r="Q42" s="9"/>
      <c r="R42" s="9"/>
      <c r="S42" s="9"/>
      <c r="T42" s="9"/>
      <c r="U42" s="9"/>
      <c r="V42" s="9"/>
      <c r="W42" s="9"/>
      <c r="X42" s="9"/>
      <c r="Y42" s="9"/>
      <c r="Z42" s="9"/>
      <c r="AA42" s="9"/>
    </row>
    <row r="43" spans="1:33" s="8" customFormat="1" ht="20">
      <c r="A43" s="131" t="s">
        <v>142</v>
      </c>
      <c r="B43" s="131"/>
      <c r="C43" s="131"/>
      <c r="D43" s="131"/>
      <c r="E43" s="131"/>
      <c r="F43" s="131"/>
      <c r="G43" s="131"/>
      <c r="H43" s="45"/>
      <c r="I43" s="10"/>
      <c r="J43" s="10"/>
      <c r="K43" s="10"/>
      <c r="L43" s="10"/>
      <c r="M43" s="10"/>
      <c r="N43" s="10"/>
      <c r="O43" s="10"/>
      <c r="P43" s="10"/>
      <c r="Q43" s="10"/>
      <c r="R43" s="10"/>
      <c r="S43" s="10"/>
      <c r="T43" s="10"/>
      <c r="U43" s="10"/>
      <c r="V43" s="10"/>
      <c r="W43" s="10"/>
      <c r="X43" s="10"/>
      <c r="Y43" s="10"/>
      <c r="Z43" s="10"/>
      <c r="AA43" s="10"/>
      <c r="AB43" s="60"/>
    </row>
    <row r="44" spans="1:33" s="8" customFormat="1" ht="25" customHeight="1">
      <c r="A44" s="88" t="s">
        <v>308</v>
      </c>
      <c r="B44" s="172"/>
      <c r="C44" s="173"/>
      <c r="D44" s="174"/>
      <c r="E44" s="109" t="s">
        <v>202</v>
      </c>
      <c r="F44" s="110"/>
      <c r="G44" s="111"/>
      <c r="H44" s="97"/>
      <c r="I44" s="10"/>
      <c r="J44" s="10"/>
      <c r="K44" s="10"/>
      <c r="L44" s="10"/>
      <c r="M44" s="10"/>
      <c r="N44" s="10"/>
      <c r="O44" s="10"/>
      <c r="P44" s="10"/>
      <c r="Q44" s="10"/>
      <c r="R44" s="10"/>
      <c r="S44" s="10"/>
      <c r="T44" s="10"/>
      <c r="U44" s="10"/>
      <c r="V44" s="10"/>
      <c r="W44" s="10"/>
      <c r="X44" s="10"/>
      <c r="Y44" s="10"/>
      <c r="Z44" s="10"/>
      <c r="AA44" s="10"/>
      <c r="AB44" s="60"/>
    </row>
    <row r="45" spans="1:33" s="19" customFormat="1" ht="25" customHeight="1">
      <c r="A45" s="43" t="s">
        <v>203</v>
      </c>
      <c r="B45" s="175"/>
      <c r="C45" s="175"/>
      <c r="D45" s="176"/>
      <c r="E45" s="163"/>
      <c r="F45" s="164"/>
      <c r="G45" s="165"/>
      <c r="H45" s="45"/>
      <c r="I45" s="10"/>
      <c r="J45" s="10"/>
      <c r="K45" s="10"/>
      <c r="L45" s="10"/>
      <c r="M45" s="10"/>
      <c r="N45" s="10"/>
      <c r="O45" s="10"/>
      <c r="P45" s="10"/>
      <c r="Q45" s="10"/>
      <c r="R45" s="10"/>
      <c r="S45" s="10"/>
      <c r="T45" s="10"/>
      <c r="U45" s="10"/>
      <c r="V45" s="10"/>
      <c r="W45" s="10"/>
      <c r="X45" s="10"/>
      <c r="Y45" s="10"/>
      <c r="Z45" s="10"/>
      <c r="AA45" s="10"/>
      <c r="AB45" s="59"/>
    </row>
    <row r="46" spans="1:33" s="19" customFormat="1" ht="25" customHeight="1">
      <c r="A46" s="44" t="s">
        <v>305</v>
      </c>
      <c r="B46" s="177"/>
      <c r="C46" s="106"/>
      <c r="D46" s="178"/>
      <c r="E46" s="166"/>
      <c r="F46" s="167"/>
      <c r="G46" s="168"/>
      <c r="H46" s="45"/>
      <c r="I46" s="10"/>
      <c r="J46" s="10"/>
      <c r="K46" s="10"/>
      <c r="L46" s="10"/>
      <c r="M46" s="10"/>
      <c r="N46" s="10"/>
      <c r="O46" s="10"/>
      <c r="P46" s="10"/>
      <c r="Q46" s="10"/>
      <c r="R46" s="10"/>
      <c r="S46" s="10"/>
      <c r="T46" s="10"/>
      <c r="U46" s="10"/>
      <c r="V46" s="10"/>
      <c r="W46" s="10"/>
      <c r="X46" s="10"/>
      <c r="Y46" s="10"/>
      <c r="Z46" s="10"/>
      <c r="AA46" s="10"/>
      <c r="AB46" s="59"/>
    </row>
    <row r="47" spans="1:33" s="20" customFormat="1" ht="25" customHeight="1" thickBot="1">
      <c r="A47" s="31" t="s">
        <v>204</v>
      </c>
      <c r="B47" s="175"/>
      <c r="C47" s="175"/>
      <c r="D47" s="176"/>
      <c r="E47" s="166"/>
      <c r="F47" s="167"/>
      <c r="G47" s="168"/>
      <c r="H47" s="45"/>
      <c r="I47" s="10"/>
      <c r="J47" s="10"/>
      <c r="K47" s="10"/>
      <c r="L47" s="10"/>
      <c r="M47" s="10"/>
      <c r="N47" s="10"/>
      <c r="O47" s="10"/>
      <c r="P47" s="10"/>
      <c r="Q47" s="10"/>
      <c r="R47" s="10"/>
      <c r="S47" s="10"/>
      <c r="T47" s="10"/>
      <c r="U47" s="10"/>
      <c r="V47" s="10"/>
      <c r="W47" s="10"/>
      <c r="X47" s="10"/>
      <c r="Y47" s="10"/>
      <c r="Z47" s="10"/>
      <c r="AA47" s="10"/>
      <c r="AB47" s="57"/>
      <c r="AC47" s="7"/>
      <c r="AD47" s="7"/>
      <c r="AE47" s="7"/>
      <c r="AF47" s="7"/>
      <c r="AG47" s="7"/>
    </row>
    <row r="48" spans="1:33" s="22" customFormat="1" ht="25" customHeight="1">
      <c r="A48" s="133" t="s">
        <v>205</v>
      </c>
      <c r="B48" s="156"/>
      <c r="C48" s="157"/>
      <c r="D48" s="21"/>
      <c r="E48" s="166"/>
      <c r="F48" s="167"/>
      <c r="G48" s="168"/>
      <c r="H48" s="45"/>
      <c r="I48" s="10"/>
      <c r="J48" s="10"/>
      <c r="K48" s="10"/>
      <c r="L48" s="10"/>
      <c r="M48" s="10"/>
      <c r="N48" s="10"/>
      <c r="O48" s="10"/>
      <c r="P48" s="10"/>
      <c r="Q48" s="10"/>
      <c r="R48" s="10"/>
      <c r="S48" s="10"/>
      <c r="T48" s="10"/>
      <c r="U48" s="10"/>
      <c r="V48" s="10"/>
      <c r="W48" s="10"/>
      <c r="X48" s="10"/>
      <c r="Y48" s="10"/>
      <c r="Z48" s="10"/>
      <c r="AA48" s="10"/>
      <c r="AB48" s="57"/>
      <c r="AC48" s="7"/>
      <c r="AD48" s="7"/>
      <c r="AE48" s="7"/>
      <c r="AF48" s="7"/>
      <c r="AG48" s="7"/>
    </row>
    <row r="49" spans="1:28" s="23" customFormat="1" ht="25" customHeight="1">
      <c r="A49" s="133"/>
      <c r="B49" s="158"/>
      <c r="C49" s="159"/>
      <c r="D49" s="21"/>
      <c r="E49" s="166"/>
      <c r="F49" s="167"/>
      <c r="G49" s="168"/>
      <c r="H49" s="97"/>
      <c r="I49" s="10"/>
      <c r="J49" s="10"/>
      <c r="K49" s="10"/>
      <c r="L49" s="10"/>
      <c r="M49" s="10"/>
      <c r="N49" s="10"/>
      <c r="O49" s="10"/>
      <c r="P49" s="10"/>
      <c r="Q49" s="10"/>
      <c r="R49" s="10"/>
      <c r="S49" s="10"/>
      <c r="T49" s="10"/>
      <c r="U49" s="10"/>
      <c r="V49" s="10"/>
      <c r="W49" s="10"/>
      <c r="X49" s="10"/>
      <c r="Y49" s="10"/>
      <c r="Z49" s="10"/>
      <c r="AA49" s="10"/>
      <c r="AB49" s="61"/>
    </row>
    <row r="50" spans="1:28" s="23" customFormat="1" ht="25" customHeight="1">
      <c r="A50" s="133"/>
      <c r="B50" s="158"/>
      <c r="C50" s="159"/>
      <c r="D50" s="21"/>
      <c r="E50" s="166"/>
      <c r="F50" s="167"/>
      <c r="G50" s="168"/>
      <c r="H50" s="97"/>
      <c r="I50" s="10"/>
      <c r="J50" s="10"/>
      <c r="K50" s="10"/>
      <c r="L50" s="10"/>
      <c r="M50" s="10"/>
      <c r="N50" s="10"/>
      <c r="O50" s="10"/>
      <c r="P50" s="10"/>
      <c r="Q50" s="10"/>
      <c r="R50" s="10"/>
      <c r="S50" s="10"/>
      <c r="T50" s="10"/>
      <c r="U50" s="10"/>
      <c r="V50" s="10"/>
      <c r="W50" s="10"/>
      <c r="X50" s="10"/>
      <c r="Y50" s="10"/>
      <c r="Z50" s="10"/>
      <c r="AA50" s="10"/>
      <c r="AB50" s="61"/>
    </row>
    <row r="51" spans="1:28" s="8" customFormat="1" ht="25" customHeight="1">
      <c r="A51" s="133"/>
      <c r="B51" s="158"/>
      <c r="C51" s="159"/>
      <c r="D51" s="21"/>
      <c r="E51" s="166"/>
      <c r="F51" s="167"/>
      <c r="G51" s="168"/>
      <c r="H51" s="45"/>
      <c r="I51" s="10"/>
      <c r="J51" s="10"/>
      <c r="K51" s="10"/>
      <c r="L51" s="10"/>
      <c r="M51" s="10"/>
      <c r="N51" s="10"/>
      <c r="O51" s="10"/>
      <c r="P51" s="10"/>
      <c r="Q51" s="10"/>
      <c r="R51" s="10"/>
      <c r="S51" s="10"/>
      <c r="T51" s="10"/>
      <c r="U51" s="10"/>
      <c r="V51" s="10"/>
      <c r="W51" s="10"/>
      <c r="X51" s="10"/>
      <c r="Y51" s="10"/>
      <c r="Z51" s="10"/>
      <c r="AA51" s="10"/>
      <c r="AB51" s="60"/>
    </row>
    <row r="52" spans="1:28" s="8" customFormat="1" ht="7.5" customHeight="1">
      <c r="A52" s="133"/>
      <c r="B52" s="160"/>
      <c r="C52" s="161"/>
      <c r="D52" s="21"/>
      <c r="E52" s="169"/>
      <c r="F52" s="170"/>
      <c r="G52" s="171"/>
      <c r="H52" s="45"/>
      <c r="I52" s="10"/>
      <c r="J52" s="10"/>
      <c r="K52" s="10"/>
      <c r="L52" s="10"/>
      <c r="M52" s="10"/>
      <c r="N52" s="10"/>
      <c r="O52" s="10"/>
      <c r="P52" s="10"/>
      <c r="Q52" s="10"/>
      <c r="R52" s="10"/>
      <c r="S52" s="10"/>
      <c r="T52" s="10"/>
      <c r="U52" s="10"/>
      <c r="V52" s="10"/>
      <c r="W52" s="10"/>
      <c r="X52" s="10"/>
      <c r="Y52" s="10"/>
      <c r="Z52" s="10"/>
      <c r="AA52" s="10"/>
      <c r="AB52" s="60"/>
    </row>
    <row r="53" spans="1:28" s="8" customFormat="1" ht="25" customHeight="1">
      <c r="A53" s="18"/>
      <c r="B53" s="18"/>
      <c r="C53" s="18"/>
      <c r="D53" s="18"/>
      <c r="E53" s="18"/>
      <c r="F53" s="18"/>
      <c r="G53" s="18"/>
      <c r="H53" s="62"/>
      <c r="I53" s="62"/>
      <c r="J53" s="10"/>
      <c r="K53" s="10"/>
      <c r="L53" s="10"/>
      <c r="M53" s="10"/>
      <c r="N53" s="10"/>
      <c r="O53" s="10"/>
      <c r="P53" s="10"/>
      <c r="Q53" s="10"/>
      <c r="R53" s="10"/>
      <c r="S53" s="10"/>
      <c r="T53" s="10"/>
      <c r="U53" s="10"/>
      <c r="V53" s="10"/>
      <c r="W53" s="10"/>
      <c r="X53" s="10"/>
      <c r="Y53" s="10"/>
      <c r="Z53" s="10"/>
      <c r="AA53" s="10"/>
      <c r="AB53" s="60"/>
    </row>
    <row r="54" spans="1:28" s="8" customFormat="1" ht="25" customHeight="1">
      <c r="A54" s="18"/>
      <c r="B54" s="18"/>
      <c r="C54" s="18"/>
      <c r="D54" s="18"/>
      <c r="E54" s="18"/>
      <c r="F54" s="18"/>
      <c r="G54" s="18"/>
      <c r="H54" s="62"/>
      <c r="I54" s="62"/>
      <c r="J54" s="10"/>
      <c r="K54" s="10"/>
      <c r="L54" s="10"/>
      <c r="M54" s="10"/>
      <c r="N54" s="10"/>
      <c r="O54" s="10"/>
      <c r="P54" s="10"/>
      <c r="Q54" s="10"/>
      <c r="R54" s="10"/>
      <c r="S54" s="10"/>
      <c r="T54" s="10"/>
      <c r="U54" s="10"/>
      <c r="V54" s="10"/>
      <c r="W54" s="10"/>
      <c r="X54" s="10"/>
      <c r="Y54" s="10"/>
      <c r="Z54" s="10"/>
      <c r="AA54" s="10"/>
      <c r="AB54" s="60"/>
    </row>
    <row r="55" spans="1:28" s="8" customFormat="1" ht="25" customHeight="1">
      <c r="A55" s="18"/>
      <c r="B55" s="18"/>
      <c r="C55" s="18"/>
      <c r="D55" s="18"/>
      <c r="E55" s="18"/>
      <c r="F55" s="18"/>
      <c r="G55" s="18"/>
      <c r="H55" s="62"/>
      <c r="I55" s="62"/>
      <c r="J55" s="10"/>
      <c r="K55" s="10"/>
      <c r="L55" s="10"/>
      <c r="M55" s="10"/>
      <c r="N55" s="10"/>
      <c r="O55" s="10"/>
      <c r="P55" s="10"/>
      <c r="Q55" s="10"/>
      <c r="R55" s="10"/>
      <c r="S55" s="10"/>
      <c r="T55" s="10"/>
      <c r="U55" s="10"/>
      <c r="V55" s="10"/>
      <c r="W55" s="10"/>
      <c r="X55" s="10"/>
      <c r="Y55" s="10"/>
      <c r="Z55" s="10"/>
      <c r="AA55" s="10"/>
      <c r="AB55" s="60"/>
    </row>
    <row r="56" spans="1:28" s="8" customFormat="1" ht="25" customHeight="1">
      <c r="A56" s="76"/>
      <c r="B56" s="18"/>
      <c r="C56" s="18"/>
      <c r="D56" s="18"/>
      <c r="E56" s="18"/>
      <c r="F56" s="18"/>
      <c r="G56" s="18"/>
      <c r="H56" s="62"/>
      <c r="I56" s="62"/>
      <c r="J56" s="10"/>
      <c r="K56" s="10"/>
      <c r="L56" s="10"/>
      <c r="M56" s="10"/>
      <c r="N56" s="10"/>
      <c r="O56" s="10"/>
      <c r="P56" s="10"/>
      <c r="Q56" s="10"/>
      <c r="R56" s="10"/>
      <c r="S56" s="10"/>
      <c r="T56" s="10"/>
      <c r="U56" s="10"/>
      <c r="V56" s="10"/>
      <c r="W56" s="10"/>
      <c r="X56" s="10"/>
      <c r="Y56" s="10"/>
      <c r="Z56" s="10"/>
      <c r="AA56" s="10"/>
      <c r="AB56" s="60"/>
    </row>
    <row r="57" spans="1:28" s="60" customFormat="1" ht="27.75" customHeight="1">
      <c r="A57"/>
      <c r="B57" s="83"/>
      <c r="C57" s="83"/>
      <c r="D57" s="83"/>
      <c r="E57" s="83"/>
      <c r="F57" s="83"/>
      <c r="G57" s="83"/>
      <c r="H57" s="62"/>
      <c r="I57" s="62"/>
      <c r="J57" s="10"/>
      <c r="K57" s="10"/>
      <c r="L57" s="10"/>
      <c r="M57" s="10"/>
      <c r="N57" s="10"/>
      <c r="O57" s="10"/>
      <c r="P57" s="10"/>
      <c r="Q57" s="10"/>
      <c r="R57" s="10"/>
      <c r="S57" s="10"/>
      <c r="T57" s="10"/>
      <c r="U57" s="10"/>
      <c r="V57" s="10"/>
      <c r="W57" s="10"/>
      <c r="X57" s="10"/>
      <c r="Y57" s="10"/>
      <c r="Z57" s="10"/>
      <c r="AA57" s="10"/>
    </row>
    <row r="58" spans="1:28" s="60" customFormat="1" ht="144.75" customHeight="1">
      <c r="A58" s="117" t="s">
        <v>306</v>
      </c>
      <c r="B58" s="117"/>
      <c r="C58" s="117"/>
      <c r="D58" s="117"/>
      <c r="E58" s="117"/>
      <c r="F58" s="117"/>
      <c r="G58" s="117"/>
      <c r="H58" s="62"/>
      <c r="I58" s="62"/>
      <c r="J58" s="86"/>
      <c r="K58" s="10"/>
      <c r="L58" s="10"/>
      <c r="M58" s="10"/>
      <c r="N58" s="10"/>
      <c r="O58" s="10"/>
      <c r="P58" s="10"/>
      <c r="Q58" s="10"/>
      <c r="R58" s="10"/>
      <c r="S58" s="10"/>
      <c r="T58" s="10"/>
      <c r="U58" s="10"/>
      <c r="V58" s="10"/>
      <c r="W58" s="10"/>
      <c r="X58" s="10"/>
      <c r="Y58" s="10"/>
      <c r="Z58" s="10"/>
      <c r="AA58" s="10"/>
    </row>
    <row r="59" spans="1:28" s="81" customFormat="1" ht="24.75" hidden="1" customHeight="1">
      <c r="A59" s="117"/>
      <c r="B59" s="117"/>
      <c r="C59" s="117"/>
      <c r="D59" s="117"/>
      <c r="E59" s="117"/>
      <c r="F59" s="117"/>
      <c r="G59" s="117"/>
      <c r="H59" s="62"/>
      <c r="I59" s="62"/>
      <c r="J59" s="10"/>
      <c r="K59" s="10"/>
      <c r="L59" s="10"/>
      <c r="M59" s="10"/>
      <c r="N59" s="10"/>
      <c r="O59" s="10"/>
      <c r="P59" s="10"/>
      <c r="Q59" s="10"/>
      <c r="R59" s="10"/>
      <c r="S59" s="10"/>
      <c r="T59" s="10"/>
      <c r="U59" s="10"/>
      <c r="V59" s="10"/>
      <c r="W59" s="10"/>
      <c r="X59" s="10"/>
      <c r="Y59" s="10"/>
      <c r="Z59" s="10"/>
      <c r="AA59" s="10"/>
    </row>
    <row r="60" spans="1:28" s="81" customFormat="1" ht="24.75" hidden="1" customHeight="1">
      <c r="A60" s="117"/>
      <c r="B60" s="117"/>
      <c r="C60" s="117"/>
      <c r="D60" s="117"/>
      <c r="E60" s="117"/>
      <c r="F60" s="117"/>
      <c r="G60" s="117"/>
      <c r="H60" s="62"/>
      <c r="I60" s="62"/>
      <c r="J60" s="10"/>
      <c r="K60" s="10"/>
      <c r="L60" s="10"/>
      <c r="M60" s="10"/>
      <c r="N60" s="10"/>
      <c r="O60" s="10"/>
      <c r="P60" s="10"/>
      <c r="Q60" s="10"/>
      <c r="R60" s="10"/>
      <c r="S60" s="10"/>
      <c r="T60" s="10"/>
      <c r="U60" s="10"/>
      <c r="V60" s="10"/>
      <c r="W60" s="10"/>
      <c r="X60" s="10"/>
      <c r="Y60" s="10"/>
      <c r="Z60" s="10"/>
      <c r="AA60" s="10"/>
    </row>
    <row r="61" spans="1:28" s="81" customFormat="1" ht="24.75" hidden="1" customHeight="1">
      <c r="A61" s="117"/>
      <c r="B61" s="117"/>
      <c r="C61" s="117"/>
      <c r="D61" s="117"/>
      <c r="E61" s="117"/>
      <c r="F61" s="117"/>
      <c r="G61" s="117"/>
      <c r="H61" s="62"/>
      <c r="I61" s="62"/>
      <c r="J61" s="10"/>
      <c r="K61" s="10"/>
      <c r="L61" s="10"/>
      <c r="M61" s="10"/>
      <c r="N61" s="10"/>
      <c r="O61" s="10"/>
      <c r="P61" s="10"/>
      <c r="Q61" s="10"/>
      <c r="R61" s="10"/>
      <c r="S61" s="10"/>
      <c r="T61" s="10"/>
      <c r="U61" s="10"/>
      <c r="V61" s="10"/>
      <c r="W61" s="10"/>
      <c r="X61" s="10"/>
      <c r="Y61" s="10"/>
      <c r="Z61" s="10"/>
      <c r="AA61" s="10"/>
    </row>
    <row r="62" spans="1:28" s="81" customFormat="1" ht="78.75" customHeight="1">
      <c r="A62" s="117"/>
      <c r="B62" s="117"/>
      <c r="C62" s="117"/>
      <c r="D62" s="117"/>
      <c r="E62" s="117"/>
      <c r="F62" s="117"/>
      <c r="G62" s="117"/>
      <c r="H62" s="62"/>
      <c r="I62" s="62"/>
      <c r="J62" s="10"/>
      <c r="K62" s="10"/>
      <c r="L62" s="10"/>
      <c r="M62" s="10"/>
      <c r="N62" s="10"/>
      <c r="O62" s="10"/>
      <c r="P62" s="10"/>
      <c r="Q62" s="10"/>
      <c r="R62" s="10"/>
      <c r="S62" s="10"/>
      <c r="T62" s="10"/>
      <c r="U62" s="10"/>
      <c r="V62" s="10"/>
      <c r="W62" s="10"/>
      <c r="X62" s="10"/>
      <c r="Y62" s="10"/>
      <c r="Z62" s="10"/>
      <c r="AA62" s="10"/>
    </row>
    <row r="63" spans="1:28" s="10" customFormat="1" ht="25" customHeight="1">
      <c r="A63" s="87"/>
      <c r="B63" s="87"/>
      <c r="C63" s="87"/>
      <c r="D63" s="87"/>
      <c r="E63" s="87"/>
      <c r="F63" s="87"/>
      <c r="G63" s="87"/>
      <c r="H63" s="62"/>
      <c r="I63" s="62"/>
    </row>
    <row r="64" spans="1:28" s="81" customFormat="1" ht="25" customHeight="1">
      <c r="A64" s="87"/>
      <c r="B64" s="87"/>
      <c r="C64" s="87"/>
      <c r="D64" s="87"/>
      <c r="E64" s="87"/>
      <c r="F64" s="87"/>
      <c r="G64" s="87"/>
      <c r="H64" s="62"/>
      <c r="I64" s="62"/>
      <c r="J64" s="10"/>
      <c r="K64" s="10"/>
      <c r="L64" s="10"/>
      <c r="M64" s="10"/>
      <c r="N64" s="10"/>
      <c r="O64" s="10"/>
      <c r="P64" s="10"/>
      <c r="Q64" s="10"/>
      <c r="R64" s="10"/>
      <c r="S64" s="10"/>
      <c r="T64" s="10"/>
      <c r="U64" s="10"/>
      <c r="V64" s="10"/>
      <c r="W64" s="10"/>
      <c r="X64" s="10"/>
      <c r="Y64" s="10"/>
      <c r="Z64" s="10"/>
      <c r="AA64" s="10"/>
    </row>
    <row r="65" spans="1:27" s="81" customFormat="1" ht="25" customHeight="1">
      <c r="A65" s="87"/>
      <c r="B65" s="87"/>
      <c r="C65" s="87"/>
      <c r="D65" s="87"/>
      <c r="E65" s="87"/>
      <c r="F65" s="87"/>
      <c r="G65" s="87"/>
      <c r="H65" s="62"/>
      <c r="I65" s="62"/>
      <c r="J65" s="10"/>
      <c r="K65" s="10"/>
      <c r="L65" s="10"/>
      <c r="M65" s="10"/>
      <c r="N65" s="10"/>
      <c r="O65" s="10"/>
      <c r="P65" s="10"/>
      <c r="Q65" s="10"/>
      <c r="R65" s="10"/>
      <c r="S65" s="10"/>
      <c r="T65" s="10"/>
      <c r="U65" s="10"/>
      <c r="V65" s="10"/>
      <c r="W65" s="10"/>
      <c r="X65" s="10"/>
      <c r="Y65" s="10"/>
      <c r="Z65" s="10"/>
      <c r="AA65" s="10"/>
    </row>
    <row r="66" spans="1:27" s="81" customFormat="1" ht="25" customHeight="1">
      <c r="A66" s="87"/>
      <c r="B66" s="87"/>
      <c r="C66" s="87"/>
      <c r="D66" s="87"/>
      <c r="E66" s="87"/>
      <c r="F66" s="87"/>
      <c r="G66" s="87"/>
      <c r="H66" s="62"/>
      <c r="I66" s="62"/>
      <c r="J66" s="10"/>
      <c r="K66" s="10"/>
      <c r="L66" s="10"/>
      <c r="M66" s="10"/>
      <c r="N66" s="10"/>
      <c r="O66" s="10"/>
      <c r="P66" s="10"/>
      <c r="Q66" s="10"/>
      <c r="R66" s="10"/>
      <c r="S66" s="10"/>
      <c r="T66" s="10"/>
      <c r="U66" s="10"/>
      <c r="V66" s="10"/>
      <c r="W66" s="10"/>
      <c r="X66" s="10"/>
      <c r="Y66" s="10"/>
      <c r="Z66" s="10"/>
      <c r="AA66" s="10"/>
    </row>
    <row r="67" spans="1:27" s="61" customFormat="1" ht="25" customHeight="1">
      <c r="A67" s="87"/>
      <c r="B67" s="87"/>
      <c r="C67" s="87"/>
      <c r="D67" s="87"/>
      <c r="E67" s="87"/>
      <c r="F67" s="87"/>
      <c r="G67" s="87"/>
      <c r="H67" s="62"/>
      <c r="I67" s="62"/>
      <c r="J67" s="62"/>
      <c r="K67" s="62"/>
      <c r="L67" s="62"/>
      <c r="M67" s="62"/>
      <c r="N67" s="62"/>
      <c r="O67" s="62"/>
      <c r="P67" s="62"/>
      <c r="Q67" s="62"/>
      <c r="R67" s="62"/>
      <c r="S67" s="62"/>
      <c r="T67" s="62"/>
      <c r="U67" s="62"/>
      <c r="V67" s="62"/>
      <c r="W67" s="62"/>
      <c r="X67" s="62"/>
      <c r="Y67" s="62"/>
      <c r="Z67" s="62"/>
      <c r="AA67" s="62"/>
    </row>
    <row r="68" spans="1:27" s="61" customFormat="1" ht="25" customHeight="1">
      <c r="A68" s="87"/>
      <c r="B68" s="87"/>
      <c r="C68" s="87"/>
      <c r="D68" s="87"/>
      <c r="E68" s="87"/>
      <c r="F68" s="87"/>
      <c r="G68" s="87"/>
      <c r="H68" s="62"/>
      <c r="I68" s="62"/>
      <c r="J68" s="62"/>
      <c r="K68" s="62"/>
      <c r="L68" s="62"/>
      <c r="M68" s="62"/>
      <c r="N68" s="62"/>
      <c r="O68" s="62"/>
      <c r="P68" s="62"/>
      <c r="Q68" s="62"/>
      <c r="R68" s="62"/>
      <c r="S68" s="62"/>
      <c r="T68" s="62"/>
      <c r="U68" s="62"/>
      <c r="V68" s="62"/>
      <c r="W68" s="62"/>
      <c r="X68" s="62"/>
      <c r="Y68" s="62"/>
      <c r="Z68" s="62"/>
      <c r="AA68" s="62"/>
    </row>
    <row r="69" spans="1:27" s="61" customFormat="1" ht="20.149999999999999" customHeight="1">
      <c r="A69" s="10"/>
      <c r="B69" s="10"/>
      <c r="C69" s="10"/>
      <c r="D69" s="10"/>
      <c r="E69" s="10"/>
      <c r="F69" s="10"/>
      <c r="G69" s="82"/>
      <c r="H69" s="62"/>
      <c r="I69" s="62"/>
      <c r="J69" s="62"/>
      <c r="K69" s="62"/>
      <c r="L69" s="62"/>
      <c r="M69" s="62"/>
      <c r="N69" s="62"/>
      <c r="O69" s="62"/>
      <c r="P69" s="62"/>
      <c r="Q69" s="62"/>
      <c r="R69" s="62"/>
      <c r="S69" s="62"/>
      <c r="T69" s="62"/>
      <c r="U69" s="62"/>
      <c r="V69" s="62"/>
      <c r="W69" s="62"/>
      <c r="X69" s="62"/>
      <c r="Y69" s="62"/>
      <c r="Z69" s="62"/>
      <c r="AA69" s="62"/>
    </row>
    <row r="70" spans="1:27" s="61" customFormat="1" ht="20.149999999999999" customHeight="1">
      <c r="A70" s="10"/>
      <c r="B70" s="10"/>
      <c r="C70" s="10"/>
      <c r="D70" s="10"/>
      <c r="E70" s="10"/>
      <c r="F70" s="10"/>
      <c r="G70" s="82"/>
      <c r="H70" s="62"/>
      <c r="I70" s="62"/>
      <c r="J70" s="62"/>
      <c r="K70" s="62"/>
      <c r="L70" s="62"/>
      <c r="M70" s="62"/>
      <c r="N70" s="62"/>
      <c r="O70" s="62"/>
      <c r="P70" s="62"/>
      <c r="Q70" s="62"/>
      <c r="R70" s="62"/>
      <c r="S70" s="62"/>
      <c r="T70" s="62"/>
      <c r="U70" s="62"/>
      <c r="V70" s="62"/>
      <c r="W70" s="62"/>
      <c r="X70" s="62"/>
      <c r="Y70" s="62"/>
      <c r="Z70" s="62"/>
      <c r="AA70" s="62"/>
    </row>
    <row r="71" spans="1:27" s="61" customFormat="1" ht="20.149999999999999" customHeight="1">
      <c r="A71" s="10"/>
      <c r="B71" s="10"/>
      <c r="C71" s="10"/>
      <c r="D71" s="10"/>
      <c r="E71" s="10"/>
      <c r="F71" s="10"/>
      <c r="G71" s="82"/>
      <c r="H71" s="62"/>
      <c r="I71" s="10"/>
      <c r="J71" s="62"/>
      <c r="K71" s="62"/>
      <c r="L71" s="62"/>
      <c r="M71" s="62"/>
      <c r="N71" s="62"/>
      <c r="O71" s="62"/>
      <c r="P71" s="62"/>
      <c r="Q71" s="62"/>
      <c r="R71" s="62"/>
      <c r="S71" s="62"/>
      <c r="T71" s="62"/>
      <c r="U71" s="62"/>
      <c r="V71" s="62"/>
      <c r="W71" s="62"/>
      <c r="X71" s="62"/>
      <c r="Y71" s="62"/>
      <c r="Z71" s="62"/>
      <c r="AA71" s="62"/>
    </row>
    <row r="72" spans="1:27" s="61" customFormat="1" ht="20.149999999999999" customHeight="1">
      <c r="A72" s="10"/>
      <c r="B72" s="10"/>
      <c r="C72" s="10"/>
      <c r="D72" s="10"/>
      <c r="E72" s="10"/>
      <c r="F72" s="10"/>
      <c r="G72" s="82"/>
      <c r="H72" s="10"/>
      <c r="I72" s="10"/>
      <c r="J72" s="62"/>
      <c r="K72" s="62"/>
      <c r="L72" s="62"/>
      <c r="M72" s="62"/>
      <c r="N72" s="62"/>
      <c r="O72" s="62"/>
      <c r="P72" s="62"/>
      <c r="Q72" s="62"/>
      <c r="R72" s="62"/>
      <c r="S72" s="62"/>
      <c r="T72" s="62"/>
      <c r="U72" s="62"/>
      <c r="V72" s="62"/>
      <c r="W72" s="62"/>
      <c r="X72" s="62"/>
      <c r="Y72" s="62"/>
      <c r="Z72" s="62"/>
      <c r="AA72" s="62"/>
    </row>
    <row r="73" spans="1:27" s="61" customFormat="1" ht="20.149999999999999" customHeight="1">
      <c r="A73" s="10"/>
      <c r="B73" s="10"/>
      <c r="C73" s="10"/>
      <c r="D73" s="10"/>
      <c r="E73" s="10"/>
      <c r="F73" s="10"/>
      <c r="G73" s="82"/>
      <c r="H73" s="10"/>
      <c r="I73" s="10"/>
      <c r="J73" s="62"/>
      <c r="K73" s="62"/>
      <c r="L73" s="62"/>
      <c r="M73" s="62"/>
      <c r="N73" s="62"/>
      <c r="O73" s="62"/>
      <c r="P73" s="62"/>
      <c r="Q73" s="62"/>
      <c r="R73" s="62"/>
      <c r="S73" s="62"/>
      <c r="T73" s="62"/>
      <c r="U73" s="62"/>
      <c r="V73" s="62"/>
      <c r="W73" s="62"/>
      <c r="X73" s="62"/>
      <c r="Y73" s="62"/>
      <c r="Z73" s="62"/>
      <c r="AA73" s="62"/>
    </row>
    <row r="74" spans="1:27" s="61" customFormat="1" ht="20.149999999999999" customHeight="1">
      <c r="A74" s="10"/>
      <c r="B74" s="10"/>
      <c r="C74" s="10"/>
      <c r="D74" s="10"/>
      <c r="E74" s="10"/>
      <c r="F74" s="10"/>
      <c r="G74" s="82"/>
      <c r="H74" s="10"/>
      <c r="I74" s="10"/>
      <c r="J74" s="62"/>
      <c r="K74" s="62"/>
      <c r="L74" s="62"/>
      <c r="M74" s="62"/>
      <c r="N74" s="62"/>
      <c r="O74" s="62"/>
      <c r="P74" s="62"/>
      <c r="Q74" s="62"/>
      <c r="R74" s="62"/>
      <c r="S74" s="62"/>
      <c r="T74" s="62"/>
      <c r="U74" s="62"/>
      <c r="V74" s="62"/>
      <c r="W74" s="62"/>
      <c r="X74" s="62"/>
      <c r="Y74" s="62"/>
      <c r="Z74" s="62"/>
      <c r="AA74" s="62"/>
    </row>
    <row r="75" spans="1:27" s="61" customFormat="1" ht="20.149999999999999" customHeight="1">
      <c r="A75" s="10"/>
      <c r="B75" s="10"/>
      <c r="C75" s="10"/>
      <c r="D75" s="10"/>
      <c r="E75" s="10"/>
      <c r="F75" s="10"/>
      <c r="G75" s="82"/>
      <c r="H75" s="10"/>
      <c r="I75" s="10"/>
      <c r="J75" s="62"/>
      <c r="K75" s="62"/>
      <c r="L75" s="62"/>
      <c r="M75" s="62"/>
      <c r="N75" s="62"/>
      <c r="O75" s="62"/>
      <c r="P75" s="62"/>
      <c r="Q75" s="62"/>
      <c r="R75" s="62"/>
      <c r="S75" s="62"/>
      <c r="T75" s="62"/>
      <c r="U75" s="62"/>
      <c r="V75" s="62"/>
      <c r="W75" s="62"/>
      <c r="X75" s="62"/>
      <c r="Y75" s="62"/>
      <c r="Z75" s="62"/>
      <c r="AA75" s="62"/>
    </row>
    <row r="76" spans="1:27" s="61" customFormat="1" ht="20.149999999999999" customHeight="1">
      <c r="A76" s="10"/>
      <c r="B76" s="10"/>
      <c r="C76" s="10"/>
      <c r="D76" s="10"/>
      <c r="E76" s="10"/>
      <c r="F76" s="10"/>
      <c r="G76" s="82"/>
      <c r="H76" s="10"/>
      <c r="I76" s="10"/>
      <c r="J76" s="62"/>
      <c r="K76" s="62"/>
      <c r="L76" s="62"/>
      <c r="M76" s="62"/>
      <c r="N76" s="62"/>
      <c r="O76" s="62"/>
      <c r="P76" s="62"/>
      <c r="Q76" s="62"/>
      <c r="R76" s="62"/>
      <c r="S76" s="62"/>
      <c r="T76" s="62"/>
      <c r="U76" s="62"/>
      <c r="V76" s="62"/>
      <c r="W76" s="62"/>
      <c r="X76" s="62"/>
      <c r="Y76" s="62"/>
      <c r="Z76" s="62"/>
      <c r="AA76" s="62"/>
    </row>
    <row r="77" spans="1:27" s="62" customFormat="1" ht="20.149999999999999" customHeight="1">
      <c r="A77" s="10"/>
      <c r="B77" s="10"/>
      <c r="C77" s="10"/>
      <c r="D77" s="10"/>
      <c r="E77" s="10"/>
      <c r="F77" s="10"/>
      <c r="G77" s="82"/>
      <c r="H77" s="10"/>
      <c r="I77" s="10"/>
    </row>
    <row r="78" spans="1:27" s="62" customFormat="1" ht="20.149999999999999" customHeight="1">
      <c r="A78" s="10"/>
      <c r="B78" s="10"/>
      <c r="C78" s="10"/>
      <c r="D78" s="10"/>
      <c r="E78" s="10"/>
      <c r="F78" s="10"/>
      <c r="G78" s="82"/>
      <c r="H78" s="10"/>
      <c r="I78" s="10"/>
    </row>
    <row r="79" spans="1:27" s="62" customFormat="1" ht="20.149999999999999" customHeight="1">
      <c r="A79" s="10"/>
      <c r="B79" s="10"/>
      <c r="C79" s="10"/>
      <c r="D79" s="10"/>
      <c r="E79" s="10"/>
      <c r="F79" s="10"/>
      <c r="G79" s="82"/>
      <c r="H79" s="10"/>
      <c r="I79" s="10"/>
    </row>
    <row r="80" spans="1:27" s="62" customFormat="1" ht="20.149999999999999" customHeight="1">
      <c r="A80" s="10"/>
      <c r="B80" s="10"/>
      <c r="C80" s="10"/>
      <c r="D80" s="10"/>
      <c r="E80" s="10"/>
      <c r="F80" s="10"/>
      <c r="G80" s="82"/>
      <c r="H80" s="10"/>
      <c r="I80" s="10"/>
    </row>
    <row r="81" spans="1:9" s="62" customFormat="1" ht="20.149999999999999" customHeight="1">
      <c r="A81" s="10"/>
      <c r="B81" s="10"/>
      <c r="C81" s="10"/>
      <c r="D81" s="10"/>
      <c r="E81" s="10"/>
      <c r="F81" s="10"/>
      <c r="G81" s="82"/>
      <c r="H81" s="10"/>
      <c r="I81" s="10"/>
    </row>
    <row r="82" spans="1:9" s="62" customFormat="1" ht="20.149999999999999" customHeight="1">
      <c r="A82" s="10"/>
      <c r="B82" s="10"/>
      <c r="C82" s="10"/>
      <c r="D82" s="10"/>
      <c r="E82" s="10"/>
      <c r="F82" s="10"/>
      <c r="G82" s="82"/>
      <c r="H82" s="10"/>
      <c r="I82" s="10"/>
    </row>
    <row r="83" spans="1:9" s="62" customFormat="1" ht="20.149999999999999" customHeight="1">
      <c r="A83" s="10"/>
      <c r="B83" s="10"/>
      <c r="C83" s="10"/>
      <c r="D83" s="10"/>
      <c r="E83" s="10"/>
      <c r="F83" s="10"/>
      <c r="G83" s="82"/>
      <c r="H83" s="10"/>
      <c r="I83" s="10"/>
    </row>
    <row r="84" spans="1:9" s="62" customFormat="1" ht="20.149999999999999" customHeight="1">
      <c r="A84" s="10"/>
      <c r="B84" s="10"/>
      <c r="C84" s="10"/>
      <c r="D84" s="10"/>
      <c r="E84" s="10"/>
      <c r="F84" s="10"/>
      <c r="G84" s="82"/>
      <c r="H84" s="10"/>
      <c r="I84" s="10"/>
    </row>
    <row r="85" spans="1:9" s="62" customFormat="1" ht="20.149999999999999" customHeight="1">
      <c r="A85" s="10"/>
      <c r="B85" s="10"/>
      <c r="C85" s="10"/>
      <c r="D85" s="10"/>
      <c r="E85" s="10"/>
      <c r="F85" s="10"/>
      <c r="G85" s="82"/>
      <c r="H85" s="10"/>
      <c r="I85" s="10"/>
    </row>
    <row r="86" spans="1:9" s="62" customFormat="1" ht="20.149999999999999" customHeight="1">
      <c r="A86" s="10"/>
      <c r="B86" s="10"/>
      <c r="C86" s="10"/>
      <c r="D86" s="10"/>
      <c r="E86" s="10"/>
      <c r="F86" s="10"/>
      <c r="G86" s="82"/>
      <c r="H86" s="10"/>
      <c r="I86" s="10"/>
    </row>
    <row r="87" spans="1:9" s="62" customFormat="1" ht="20.149999999999999" customHeight="1">
      <c r="A87" s="10"/>
      <c r="B87" s="10"/>
      <c r="C87" s="10"/>
      <c r="D87" s="10"/>
      <c r="E87" s="10"/>
      <c r="F87" s="10"/>
      <c r="G87" s="82"/>
      <c r="H87" s="10"/>
      <c r="I87" s="10"/>
    </row>
    <row r="88" spans="1:9" s="62" customFormat="1" ht="20.149999999999999" customHeight="1">
      <c r="A88" s="10"/>
      <c r="B88" s="10"/>
      <c r="C88" s="10"/>
      <c r="D88" s="10"/>
      <c r="E88" s="10"/>
      <c r="F88" s="10"/>
      <c r="G88" s="82"/>
      <c r="H88" s="10"/>
      <c r="I88" s="10"/>
    </row>
    <row r="89" spans="1:9" s="62" customFormat="1" ht="20.149999999999999" customHeight="1">
      <c r="A89" s="10"/>
      <c r="B89" s="10"/>
      <c r="C89" s="10"/>
      <c r="D89" s="10"/>
      <c r="E89" s="10"/>
      <c r="F89" s="10"/>
      <c r="G89" s="82"/>
      <c r="H89" s="10"/>
      <c r="I89" s="10"/>
    </row>
    <row r="90" spans="1:9" s="62" customFormat="1" ht="20.149999999999999" customHeight="1">
      <c r="A90" s="10"/>
      <c r="B90" s="10"/>
      <c r="C90" s="10"/>
      <c r="D90" s="10"/>
      <c r="E90" s="10"/>
      <c r="F90" s="10"/>
      <c r="G90" s="82"/>
      <c r="H90" s="10"/>
      <c r="I90" s="10"/>
    </row>
    <row r="91" spans="1:9" s="62" customFormat="1" ht="20.149999999999999" customHeight="1">
      <c r="A91" s="10"/>
      <c r="B91" s="10"/>
      <c r="C91" s="10"/>
      <c r="D91" s="10"/>
      <c r="E91" s="10"/>
      <c r="F91" s="10"/>
      <c r="G91" s="82"/>
      <c r="H91" s="10"/>
      <c r="I91" s="10"/>
    </row>
    <row r="92" spans="1:9" s="62" customFormat="1" ht="20.149999999999999" customHeight="1">
      <c r="A92" s="10"/>
      <c r="B92" s="10"/>
      <c r="C92" s="10"/>
      <c r="D92" s="10"/>
      <c r="E92" s="10"/>
      <c r="F92" s="10"/>
      <c r="G92" s="82"/>
      <c r="H92" s="10"/>
      <c r="I92" s="10"/>
    </row>
    <row r="93" spans="1:9" s="62" customFormat="1" ht="20.149999999999999" customHeight="1">
      <c r="A93" s="10"/>
      <c r="B93" s="10"/>
      <c r="C93" s="10"/>
      <c r="D93" s="10"/>
      <c r="E93" s="10"/>
      <c r="F93" s="10"/>
      <c r="G93" s="82"/>
      <c r="H93" s="10"/>
      <c r="I93" s="10"/>
    </row>
    <row r="94" spans="1:9" s="62" customFormat="1" ht="20.149999999999999" customHeight="1">
      <c r="A94" s="10"/>
      <c r="B94" s="10"/>
      <c r="C94" s="10"/>
      <c r="D94" s="10"/>
      <c r="E94" s="10"/>
      <c r="F94" s="10"/>
      <c r="G94" s="82"/>
      <c r="H94" s="10"/>
      <c r="I94" s="10"/>
    </row>
    <row r="95" spans="1:9" s="62" customFormat="1" ht="20.149999999999999" customHeight="1">
      <c r="A95" s="10"/>
      <c r="B95" s="10"/>
      <c r="C95" s="10"/>
      <c r="D95" s="10"/>
      <c r="E95" s="10"/>
      <c r="F95" s="10"/>
      <c r="G95" s="82"/>
      <c r="H95" s="10"/>
      <c r="I95" s="10"/>
    </row>
    <row r="96" spans="1:9" s="62" customFormat="1" ht="20.149999999999999" customHeight="1">
      <c r="A96" s="10"/>
      <c r="B96" s="10"/>
      <c r="C96" s="10"/>
      <c r="D96" s="10"/>
      <c r="E96" s="10"/>
      <c r="F96" s="10"/>
      <c r="G96" s="82"/>
      <c r="H96" s="10"/>
      <c r="I96" s="10"/>
    </row>
    <row r="97" spans="1:9" s="62" customFormat="1" ht="20.149999999999999" customHeight="1">
      <c r="A97" s="10"/>
      <c r="B97" s="10"/>
      <c r="C97" s="10"/>
      <c r="D97" s="10"/>
      <c r="E97" s="10"/>
      <c r="F97" s="10"/>
      <c r="G97" s="82"/>
      <c r="H97" s="10"/>
      <c r="I97" s="10"/>
    </row>
    <row r="98" spans="1:9" s="62" customFormat="1" ht="20.149999999999999" customHeight="1">
      <c r="A98" s="10"/>
      <c r="B98" s="10"/>
      <c r="C98" s="10"/>
      <c r="D98" s="10"/>
      <c r="E98" s="10"/>
      <c r="F98" s="10"/>
      <c r="G98" s="82"/>
      <c r="H98" s="10"/>
      <c r="I98" s="10"/>
    </row>
    <row r="99" spans="1:9" s="62" customFormat="1" ht="20.149999999999999" customHeight="1">
      <c r="A99" s="10"/>
      <c r="B99" s="10"/>
      <c r="C99" s="10"/>
      <c r="D99" s="10"/>
      <c r="E99" s="10"/>
      <c r="F99" s="10"/>
      <c r="G99" s="82"/>
      <c r="H99" s="10"/>
      <c r="I99" s="10"/>
    </row>
    <row r="100" spans="1:9" s="62" customFormat="1" ht="20.149999999999999" customHeight="1">
      <c r="A100" s="10"/>
      <c r="B100" s="10"/>
      <c r="C100" s="10"/>
      <c r="D100" s="10"/>
      <c r="E100" s="10"/>
      <c r="F100" s="10"/>
      <c r="G100" s="82"/>
      <c r="H100" s="10"/>
      <c r="I100" s="10"/>
    </row>
    <row r="101" spans="1:9" s="62" customFormat="1" ht="20.149999999999999" customHeight="1">
      <c r="A101" s="10"/>
      <c r="B101" s="10"/>
      <c r="C101" s="10"/>
      <c r="D101" s="10"/>
      <c r="E101" s="10"/>
      <c r="F101" s="10"/>
      <c r="G101" s="82"/>
      <c r="H101" s="10"/>
      <c r="I101" s="10"/>
    </row>
    <row r="102" spans="1:9" s="62" customFormat="1" ht="20.149999999999999" customHeight="1">
      <c r="A102" s="84" t="s">
        <v>2</v>
      </c>
      <c r="B102" s="10"/>
      <c r="C102" s="10"/>
      <c r="D102" s="84" t="s">
        <v>5</v>
      </c>
      <c r="E102" s="84" t="s">
        <v>9</v>
      </c>
      <c r="F102" s="10"/>
      <c r="G102" s="82" t="s">
        <v>0</v>
      </c>
      <c r="H102" s="10"/>
      <c r="I102" s="10"/>
    </row>
    <row r="103" spans="1:9" s="62" customFormat="1" ht="20.149999999999999" customHeight="1">
      <c r="A103" s="85" t="s">
        <v>211</v>
      </c>
      <c r="B103" s="10"/>
      <c r="C103" s="10"/>
      <c r="D103" s="84" t="s">
        <v>20</v>
      </c>
      <c r="E103" s="84" t="s">
        <v>21</v>
      </c>
      <c r="F103" s="10"/>
      <c r="G103" s="82" t="s">
        <v>152</v>
      </c>
      <c r="H103" s="10"/>
      <c r="I103" s="10"/>
    </row>
    <row r="104" spans="1:9" s="62" customFormat="1" ht="20.149999999999999" customHeight="1">
      <c r="A104" s="85" t="s">
        <v>212</v>
      </c>
      <c r="B104" s="10"/>
      <c r="C104" s="10"/>
      <c r="D104" s="84" t="s">
        <v>22</v>
      </c>
      <c r="E104" s="84" t="s">
        <v>23</v>
      </c>
      <c r="F104" s="10"/>
      <c r="G104" s="82" t="s">
        <v>153</v>
      </c>
      <c r="H104" s="10"/>
      <c r="I104" s="10"/>
    </row>
    <row r="105" spans="1:9" s="62" customFormat="1" ht="20.149999999999999" customHeight="1">
      <c r="A105" s="85" t="s">
        <v>213</v>
      </c>
      <c r="B105" s="10"/>
      <c r="C105" s="10"/>
      <c r="D105" s="10"/>
      <c r="E105" s="84" t="s">
        <v>24</v>
      </c>
      <c r="F105" s="10"/>
      <c r="G105" s="82" t="s">
        <v>154</v>
      </c>
      <c r="H105" s="10"/>
      <c r="I105" s="10"/>
    </row>
    <row r="106" spans="1:9" s="62" customFormat="1" ht="20.149999999999999" customHeight="1">
      <c r="A106" s="85" t="s">
        <v>214</v>
      </c>
      <c r="B106" s="10"/>
      <c r="C106" s="10"/>
      <c r="D106" s="10"/>
      <c r="E106" s="84" t="s">
        <v>25</v>
      </c>
      <c r="F106" s="10"/>
      <c r="G106" s="82" t="s">
        <v>155</v>
      </c>
      <c r="H106" s="10"/>
      <c r="I106" s="10"/>
    </row>
    <row r="107" spans="1:9" s="62" customFormat="1" ht="20.149999999999999" customHeight="1">
      <c r="A107" s="85" t="s">
        <v>215</v>
      </c>
      <c r="B107" s="10"/>
      <c r="C107" s="10"/>
      <c r="D107" s="10" t="s">
        <v>0</v>
      </c>
      <c r="E107" s="84" t="s">
        <v>26</v>
      </c>
      <c r="F107" s="10"/>
      <c r="G107" s="82" t="s">
        <v>156</v>
      </c>
      <c r="H107" s="10"/>
      <c r="I107" s="10"/>
    </row>
    <row r="108" spans="1:9" s="62" customFormat="1" ht="20.149999999999999" customHeight="1">
      <c r="A108" s="85" t="s">
        <v>216</v>
      </c>
      <c r="B108" s="10"/>
      <c r="C108" s="10"/>
      <c r="D108" s="10" t="s">
        <v>27</v>
      </c>
      <c r="E108" s="84" t="s">
        <v>28</v>
      </c>
      <c r="F108" s="10"/>
      <c r="G108" s="82" t="s">
        <v>157</v>
      </c>
      <c r="H108" s="10"/>
      <c r="I108" s="10"/>
    </row>
    <row r="109" spans="1:9" s="62" customFormat="1" ht="20.149999999999999" customHeight="1">
      <c r="A109" s="85" t="s">
        <v>217</v>
      </c>
      <c r="B109" s="10"/>
      <c r="C109" s="10"/>
      <c r="D109" s="10" t="s">
        <v>29</v>
      </c>
      <c r="E109" s="84" t="s">
        <v>30</v>
      </c>
      <c r="F109" s="10"/>
      <c r="G109" s="82" t="s">
        <v>158</v>
      </c>
      <c r="H109" s="10"/>
      <c r="I109" s="10"/>
    </row>
    <row r="110" spans="1:9" s="62" customFormat="1" ht="20.149999999999999" customHeight="1">
      <c r="A110" s="85" t="s">
        <v>218</v>
      </c>
      <c r="B110" s="10"/>
      <c r="C110" s="10"/>
      <c r="D110" s="10" t="s">
        <v>31</v>
      </c>
      <c r="E110" s="84" t="s">
        <v>32</v>
      </c>
      <c r="F110" s="10"/>
      <c r="G110" s="82" t="s">
        <v>159</v>
      </c>
      <c r="H110" s="10"/>
      <c r="I110" s="10"/>
    </row>
    <row r="111" spans="1:9" s="62" customFormat="1" ht="20.149999999999999" customHeight="1">
      <c r="A111" s="85" t="s">
        <v>219</v>
      </c>
      <c r="B111" s="10"/>
      <c r="C111" s="10"/>
      <c r="D111" s="10"/>
      <c r="E111" s="84" t="s">
        <v>33</v>
      </c>
      <c r="F111" s="10"/>
      <c r="G111" s="82" t="s">
        <v>160</v>
      </c>
      <c r="H111" s="10"/>
      <c r="I111" s="10"/>
    </row>
    <row r="112" spans="1:9" s="62" customFormat="1" ht="20.149999999999999" customHeight="1">
      <c r="A112" s="85" t="s">
        <v>220</v>
      </c>
      <c r="B112" s="10"/>
      <c r="C112" s="10"/>
      <c r="D112" s="10" t="s">
        <v>5</v>
      </c>
      <c r="E112" s="84" t="s">
        <v>34</v>
      </c>
      <c r="F112" s="10"/>
      <c r="G112" s="82" t="s">
        <v>161</v>
      </c>
      <c r="H112" s="10"/>
      <c r="I112" s="10"/>
    </row>
    <row r="113" spans="1:11" s="62" customFormat="1" ht="20.149999999999999" customHeight="1">
      <c r="A113" s="85" t="s">
        <v>221</v>
      </c>
      <c r="B113" s="10"/>
      <c r="C113" s="10"/>
      <c r="D113" s="10" t="s">
        <v>35</v>
      </c>
      <c r="E113" s="84" t="s">
        <v>36</v>
      </c>
      <c r="F113" s="10"/>
      <c r="G113" s="82" t="s">
        <v>162</v>
      </c>
      <c r="H113" s="10"/>
      <c r="I113" s="82"/>
      <c r="K113" s="10" t="str">
        <f>IF(B20=G113,1,"")</f>
        <v/>
      </c>
    </row>
    <row r="114" spans="1:11" s="10" customFormat="1" ht="20.149999999999999" customHeight="1">
      <c r="A114" s="85" t="s">
        <v>222</v>
      </c>
      <c r="D114" s="10" t="s">
        <v>37</v>
      </c>
      <c r="E114" s="84" t="s">
        <v>38</v>
      </c>
      <c r="G114" s="82" t="s">
        <v>163</v>
      </c>
      <c r="I114" s="82"/>
      <c r="K114" s="10" t="str">
        <f>IF(B20=G114,1,"")</f>
        <v/>
      </c>
    </row>
    <row r="115" spans="1:11" s="10" customFormat="1" ht="20.149999999999999" customHeight="1">
      <c r="A115" s="85" t="s">
        <v>223</v>
      </c>
      <c r="E115" s="84" t="s">
        <v>39</v>
      </c>
      <c r="G115" s="82" t="s">
        <v>164</v>
      </c>
      <c r="I115" s="82"/>
      <c r="K115" s="10" t="str">
        <f>IF(B20=G115,1,"")</f>
        <v/>
      </c>
    </row>
    <row r="116" spans="1:11" s="10" customFormat="1" ht="20.149999999999999" customHeight="1">
      <c r="A116" s="85" t="s">
        <v>224</v>
      </c>
      <c r="D116" s="10" t="s">
        <v>0</v>
      </c>
      <c r="E116" s="84" t="s">
        <v>40</v>
      </c>
      <c r="G116" s="82" t="s">
        <v>165</v>
      </c>
      <c r="I116" s="82"/>
      <c r="K116" s="10" t="str">
        <f>IF(B20=G116,1,"")</f>
        <v/>
      </c>
    </row>
    <row r="117" spans="1:11" s="10" customFormat="1" ht="20.149999999999999" customHeight="1">
      <c r="A117" s="85" t="s">
        <v>225</v>
      </c>
      <c r="D117" s="82" t="s">
        <v>41</v>
      </c>
      <c r="E117" s="84" t="s">
        <v>42</v>
      </c>
      <c r="G117" s="82" t="s">
        <v>166</v>
      </c>
      <c r="I117" s="82"/>
      <c r="K117" s="10" t="str">
        <f>IF(B20=G117,1,"")</f>
        <v/>
      </c>
    </row>
    <row r="118" spans="1:11" s="10" customFormat="1" ht="20.149999999999999" customHeight="1">
      <c r="A118" s="85" t="s">
        <v>226</v>
      </c>
      <c r="D118" s="82" t="s">
        <v>43</v>
      </c>
      <c r="E118" s="84" t="s">
        <v>44</v>
      </c>
      <c r="G118" s="82" t="s">
        <v>167</v>
      </c>
      <c r="I118" s="82"/>
      <c r="K118" s="10" t="str">
        <f>IF(B20=G118,1,"")</f>
        <v/>
      </c>
    </row>
    <row r="119" spans="1:11" s="10" customFormat="1" ht="20.149999999999999" customHeight="1">
      <c r="A119" s="85" t="s">
        <v>227</v>
      </c>
      <c r="D119" s="82" t="s">
        <v>45</v>
      </c>
      <c r="E119" s="84" t="s">
        <v>46</v>
      </c>
      <c r="G119" s="82" t="s">
        <v>168</v>
      </c>
      <c r="I119" s="82"/>
      <c r="K119" s="10" t="str">
        <f>IF(B20=G119,1,"")</f>
        <v/>
      </c>
    </row>
    <row r="120" spans="1:11" s="10" customFormat="1" ht="20.149999999999999" customHeight="1">
      <c r="A120" s="85" t="s">
        <v>228</v>
      </c>
      <c r="D120" s="82" t="s">
        <v>47</v>
      </c>
      <c r="E120" s="84" t="s">
        <v>48</v>
      </c>
      <c r="G120" s="82" t="s">
        <v>169</v>
      </c>
      <c r="I120" s="82"/>
      <c r="K120" s="10" t="str">
        <f>IF(B20=G120,1,"")</f>
        <v/>
      </c>
    </row>
    <row r="121" spans="1:11" s="10" customFormat="1" ht="20.149999999999999" customHeight="1">
      <c r="A121" s="85" t="s">
        <v>229</v>
      </c>
      <c r="D121" s="82"/>
      <c r="E121" s="84" t="s">
        <v>49</v>
      </c>
      <c r="G121" s="82" t="s">
        <v>170</v>
      </c>
      <c r="I121" s="82"/>
      <c r="K121" s="10" t="str">
        <f>IF(B20=G121,1,"")</f>
        <v/>
      </c>
    </row>
    <row r="122" spans="1:11" s="10" customFormat="1" ht="20.149999999999999" customHeight="1">
      <c r="A122" s="85" t="s">
        <v>230</v>
      </c>
      <c r="D122" s="82"/>
      <c r="E122" s="84" t="s">
        <v>50</v>
      </c>
      <c r="G122" s="82" t="s">
        <v>171</v>
      </c>
      <c r="I122" s="82"/>
      <c r="K122" s="10" t="str">
        <f>IF(B20=G122,1,"")</f>
        <v/>
      </c>
    </row>
    <row r="123" spans="1:11" s="10" customFormat="1" ht="20.149999999999999" customHeight="1">
      <c r="A123" s="85" t="s">
        <v>231</v>
      </c>
      <c r="E123" s="84" t="s">
        <v>51</v>
      </c>
      <c r="G123" s="82" t="s">
        <v>172</v>
      </c>
      <c r="K123" s="10">
        <f>SUM(K113:K122)</f>
        <v>0</v>
      </c>
    </row>
    <row r="124" spans="1:11" s="10" customFormat="1" ht="20.149999999999999" customHeight="1">
      <c r="A124" s="85" t="s">
        <v>232</v>
      </c>
      <c r="D124" s="10" t="s">
        <v>5</v>
      </c>
      <c r="E124" s="84" t="s">
        <v>52</v>
      </c>
      <c r="G124" s="82" t="s">
        <v>173</v>
      </c>
    </row>
    <row r="125" spans="1:11" s="10" customFormat="1" ht="20.149999999999999" customHeight="1">
      <c r="A125" s="85" t="s">
        <v>233</v>
      </c>
      <c r="D125" s="10" t="s">
        <v>53</v>
      </c>
      <c r="E125" s="84" t="s">
        <v>54</v>
      </c>
      <c r="G125" s="82" t="s">
        <v>174</v>
      </c>
    </row>
    <row r="126" spans="1:11" s="10" customFormat="1" ht="20.149999999999999" customHeight="1">
      <c r="A126" s="85" t="s">
        <v>234</v>
      </c>
      <c r="D126" s="10" t="s">
        <v>37</v>
      </c>
      <c r="E126" s="84" t="s">
        <v>55</v>
      </c>
      <c r="G126" s="82" t="s">
        <v>175</v>
      </c>
    </row>
    <row r="127" spans="1:11" s="10" customFormat="1" ht="20.149999999999999" customHeight="1">
      <c r="A127" s="85" t="s">
        <v>235</v>
      </c>
      <c r="E127" s="84" t="s">
        <v>56</v>
      </c>
      <c r="G127" s="82" t="s">
        <v>176</v>
      </c>
    </row>
    <row r="128" spans="1:11" s="10" customFormat="1" ht="20.149999999999999" customHeight="1">
      <c r="A128" s="85" t="s">
        <v>236</v>
      </c>
      <c r="E128" s="84" t="s">
        <v>57</v>
      </c>
      <c r="G128" s="82" t="s">
        <v>177</v>
      </c>
    </row>
    <row r="129" spans="1:7" s="10" customFormat="1" ht="20.149999999999999" customHeight="1">
      <c r="A129" s="85" t="s">
        <v>237</v>
      </c>
      <c r="D129" s="10" t="s">
        <v>0</v>
      </c>
      <c r="E129" s="84" t="s">
        <v>58</v>
      </c>
      <c r="G129" s="82" t="s">
        <v>178</v>
      </c>
    </row>
    <row r="130" spans="1:7" s="10" customFormat="1" ht="20.149999999999999" customHeight="1">
      <c r="A130" s="85" t="s">
        <v>238</v>
      </c>
      <c r="D130" s="10" t="s">
        <v>59</v>
      </c>
      <c r="E130" s="84" t="s">
        <v>60</v>
      </c>
      <c r="G130" s="82" t="s">
        <v>179</v>
      </c>
    </row>
    <row r="131" spans="1:7" s="10" customFormat="1" ht="20.149999999999999" customHeight="1">
      <c r="A131" s="85" t="s">
        <v>239</v>
      </c>
      <c r="D131" s="10" t="s">
        <v>61</v>
      </c>
      <c r="E131" s="84" t="s">
        <v>62</v>
      </c>
      <c r="G131" s="82" t="s">
        <v>180</v>
      </c>
    </row>
    <row r="132" spans="1:7" s="10" customFormat="1" ht="20.149999999999999" customHeight="1">
      <c r="A132" s="85" t="s">
        <v>240</v>
      </c>
      <c r="D132" s="10" t="s">
        <v>63</v>
      </c>
      <c r="E132" s="84" t="s">
        <v>64</v>
      </c>
      <c r="G132" s="82" t="s">
        <v>181</v>
      </c>
    </row>
    <row r="133" spans="1:7" s="10" customFormat="1" ht="20.149999999999999" customHeight="1">
      <c r="A133" s="85" t="s">
        <v>241</v>
      </c>
      <c r="D133" s="10" t="s">
        <v>65</v>
      </c>
      <c r="E133" s="84" t="s">
        <v>66</v>
      </c>
      <c r="G133" s="82" t="s">
        <v>182</v>
      </c>
    </row>
    <row r="134" spans="1:7" s="10" customFormat="1" ht="20.149999999999999" customHeight="1">
      <c r="A134" s="85" t="s">
        <v>242</v>
      </c>
      <c r="D134" s="10" t="s">
        <v>67</v>
      </c>
      <c r="E134" s="84" t="s">
        <v>68</v>
      </c>
      <c r="G134" s="82" t="s">
        <v>183</v>
      </c>
    </row>
    <row r="135" spans="1:7" s="10" customFormat="1" ht="20.149999999999999" customHeight="1">
      <c r="A135" s="85" t="s">
        <v>243</v>
      </c>
      <c r="D135" s="10" t="s">
        <v>69</v>
      </c>
      <c r="E135" s="84" t="s">
        <v>70</v>
      </c>
      <c r="G135" s="82" t="s">
        <v>184</v>
      </c>
    </row>
    <row r="136" spans="1:7" s="10" customFormat="1" ht="20.149999999999999" customHeight="1">
      <c r="A136" s="85" t="s">
        <v>244</v>
      </c>
      <c r="D136" s="10" t="s">
        <v>71</v>
      </c>
      <c r="E136" s="84" t="s">
        <v>72</v>
      </c>
      <c r="G136" s="82" t="s">
        <v>185</v>
      </c>
    </row>
    <row r="137" spans="1:7" s="10" customFormat="1" ht="20.149999999999999" customHeight="1">
      <c r="A137" s="85" t="s">
        <v>245</v>
      </c>
      <c r="D137" s="10" t="s">
        <v>73</v>
      </c>
      <c r="E137" s="84" t="s">
        <v>74</v>
      </c>
      <c r="G137" s="82" t="s">
        <v>186</v>
      </c>
    </row>
    <row r="138" spans="1:7" s="10" customFormat="1" ht="20.149999999999999" customHeight="1">
      <c r="A138" s="85" t="s">
        <v>246</v>
      </c>
      <c r="D138" s="10" t="s">
        <v>73</v>
      </c>
      <c r="E138" s="84" t="s">
        <v>75</v>
      </c>
      <c r="G138" s="82" t="s">
        <v>187</v>
      </c>
    </row>
    <row r="139" spans="1:7" s="10" customFormat="1" ht="20.149999999999999" customHeight="1">
      <c r="A139" s="85" t="s">
        <v>247</v>
      </c>
      <c r="D139" s="10" t="s">
        <v>76</v>
      </c>
      <c r="E139" s="84" t="s">
        <v>77</v>
      </c>
      <c r="G139" s="82" t="s">
        <v>188</v>
      </c>
    </row>
    <row r="140" spans="1:7" s="10" customFormat="1" ht="20.149999999999999" customHeight="1">
      <c r="A140" s="85" t="s">
        <v>248</v>
      </c>
      <c r="D140" s="10" t="s">
        <v>78</v>
      </c>
      <c r="E140" s="84" t="s">
        <v>79</v>
      </c>
      <c r="G140" s="82" t="s">
        <v>189</v>
      </c>
    </row>
    <row r="141" spans="1:7" s="10" customFormat="1" ht="20.149999999999999" customHeight="1">
      <c r="A141" s="85" t="s">
        <v>249</v>
      </c>
      <c r="D141" s="10" t="s">
        <v>80</v>
      </c>
      <c r="E141" s="84" t="s">
        <v>81</v>
      </c>
      <c r="G141" s="82" t="s">
        <v>190</v>
      </c>
    </row>
    <row r="142" spans="1:7" s="10" customFormat="1" ht="20.149999999999999" customHeight="1">
      <c r="A142" s="85" t="s">
        <v>250</v>
      </c>
      <c r="D142" s="10" t="s">
        <v>82</v>
      </c>
      <c r="E142" s="84" t="s">
        <v>83</v>
      </c>
      <c r="G142" s="82" t="s">
        <v>191</v>
      </c>
    </row>
    <row r="143" spans="1:7" s="10" customFormat="1" ht="20.149999999999999" customHeight="1">
      <c r="A143" s="85" t="s">
        <v>251</v>
      </c>
      <c r="D143" s="10" t="s">
        <v>84</v>
      </c>
      <c r="E143" s="84" t="s">
        <v>85</v>
      </c>
      <c r="G143" s="82" t="s">
        <v>192</v>
      </c>
    </row>
    <row r="144" spans="1:7" s="10" customFormat="1" ht="20.149999999999999" customHeight="1">
      <c r="A144" s="85" t="s">
        <v>252</v>
      </c>
      <c r="D144" s="10" t="s">
        <v>86</v>
      </c>
      <c r="E144" s="84" t="s">
        <v>87</v>
      </c>
      <c r="G144" s="82" t="s">
        <v>193</v>
      </c>
    </row>
    <row r="145" spans="1:7" s="10" customFormat="1" ht="20.149999999999999" customHeight="1">
      <c r="A145" s="85" t="s">
        <v>253</v>
      </c>
      <c r="D145" s="10" t="s">
        <v>88</v>
      </c>
      <c r="E145" s="84" t="s">
        <v>89</v>
      </c>
      <c r="G145" s="82" t="s">
        <v>194</v>
      </c>
    </row>
    <row r="146" spans="1:7" s="10" customFormat="1" ht="20.149999999999999" customHeight="1">
      <c r="A146" s="85" t="s">
        <v>254</v>
      </c>
      <c r="D146" s="10" t="s">
        <v>90</v>
      </c>
      <c r="E146" s="84" t="s">
        <v>91</v>
      </c>
      <c r="G146" s="82" t="s">
        <v>195</v>
      </c>
    </row>
    <row r="147" spans="1:7" s="10" customFormat="1" ht="20.149999999999999" customHeight="1">
      <c r="A147" s="85" t="s">
        <v>255</v>
      </c>
      <c r="D147" s="10" t="s">
        <v>92</v>
      </c>
      <c r="E147" s="84" t="s">
        <v>93</v>
      </c>
      <c r="G147" s="82" t="s">
        <v>196</v>
      </c>
    </row>
    <row r="148" spans="1:7" s="10" customFormat="1" ht="20.149999999999999" customHeight="1">
      <c r="A148" s="85" t="s">
        <v>256</v>
      </c>
      <c r="E148" s="84" t="s">
        <v>94</v>
      </c>
      <c r="G148" s="82" t="s">
        <v>197</v>
      </c>
    </row>
    <row r="149" spans="1:7" s="10" customFormat="1" ht="20.149999999999999" customHeight="1">
      <c r="A149" s="85" t="s">
        <v>257</v>
      </c>
      <c r="E149" s="84" t="s">
        <v>95</v>
      </c>
      <c r="G149" s="82" t="s">
        <v>198</v>
      </c>
    </row>
    <row r="150" spans="1:7" s="10" customFormat="1" ht="20.149999999999999" customHeight="1">
      <c r="A150" s="85" t="s">
        <v>258</v>
      </c>
      <c r="E150" s="84" t="s">
        <v>96</v>
      </c>
      <c r="G150" s="82" t="s">
        <v>199</v>
      </c>
    </row>
    <row r="151" spans="1:7" s="10" customFormat="1" ht="20.149999999999999" customHeight="1">
      <c r="A151" s="85" t="s">
        <v>259</v>
      </c>
      <c r="E151" s="84" t="s">
        <v>97</v>
      </c>
      <c r="G151" s="82" t="s">
        <v>200</v>
      </c>
    </row>
    <row r="152" spans="1:7" s="10" customFormat="1" ht="20.149999999999999" customHeight="1">
      <c r="A152" s="85" t="s">
        <v>260</v>
      </c>
      <c r="E152" s="84" t="s">
        <v>98</v>
      </c>
      <c r="G152" s="82" t="s">
        <v>201</v>
      </c>
    </row>
    <row r="153" spans="1:7" s="10" customFormat="1" ht="20.149999999999999" customHeight="1">
      <c r="A153" s="85" t="s">
        <v>261</v>
      </c>
      <c r="E153" s="84" t="s">
        <v>99</v>
      </c>
      <c r="G153" s="82" t="s">
        <v>285</v>
      </c>
    </row>
    <row r="154" spans="1:7" s="10" customFormat="1" ht="20.149999999999999" customHeight="1">
      <c r="A154" s="85" t="s">
        <v>262</v>
      </c>
      <c r="E154" s="84" t="s">
        <v>100</v>
      </c>
      <c r="G154" s="82" t="s">
        <v>286</v>
      </c>
    </row>
    <row r="155" spans="1:7" s="10" customFormat="1" ht="20.149999999999999" customHeight="1">
      <c r="A155" s="85" t="s">
        <v>263</v>
      </c>
      <c r="E155" s="84" t="s">
        <v>101</v>
      </c>
      <c r="G155" s="82" t="s">
        <v>287</v>
      </c>
    </row>
    <row r="156" spans="1:7" s="10" customFormat="1" ht="20.149999999999999" customHeight="1">
      <c r="A156" s="85" t="s">
        <v>264</v>
      </c>
      <c r="E156" s="84" t="s">
        <v>102</v>
      </c>
      <c r="G156" s="82" t="s">
        <v>288</v>
      </c>
    </row>
    <row r="157" spans="1:7" s="10" customFormat="1" ht="20.149999999999999" customHeight="1">
      <c r="A157" s="85" t="s">
        <v>265</v>
      </c>
      <c r="E157" s="84" t="s">
        <v>103</v>
      </c>
      <c r="G157" s="82" t="s">
        <v>289</v>
      </c>
    </row>
    <row r="158" spans="1:7" s="10" customFormat="1" ht="20.149999999999999" customHeight="1">
      <c r="A158" s="85" t="s">
        <v>266</v>
      </c>
      <c r="E158" s="84" t="s">
        <v>104</v>
      </c>
      <c r="G158" s="82" t="s">
        <v>290</v>
      </c>
    </row>
    <row r="159" spans="1:7" s="10" customFormat="1" ht="20.149999999999999" customHeight="1">
      <c r="A159" s="85" t="s">
        <v>267</v>
      </c>
      <c r="E159" s="84" t="s">
        <v>105</v>
      </c>
      <c r="G159" s="82" t="s">
        <v>291</v>
      </c>
    </row>
    <row r="160" spans="1:7" s="10" customFormat="1" ht="20.149999999999999" customHeight="1">
      <c r="A160" s="85" t="s">
        <v>268</v>
      </c>
      <c r="E160" s="84" t="s">
        <v>106</v>
      </c>
      <c r="G160" s="82" t="s">
        <v>292</v>
      </c>
    </row>
    <row r="161" spans="1:9" s="10" customFormat="1" ht="20.149999999999999" customHeight="1">
      <c r="A161" s="85" t="s">
        <v>269</v>
      </c>
      <c r="E161" s="84" t="s">
        <v>107</v>
      </c>
      <c r="G161" s="82" t="s">
        <v>293</v>
      </c>
    </row>
    <row r="162" spans="1:9" s="10" customFormat="1" ht="20.149999999999999" customHeight="1">
      <c r="A162" s="85" t="s">
        <v>270</v>
      </c>
      <c r="E162" s="84" t="s">
        <v>108</v>
      </c>
      <c r="G162" s="82" t="s">
        <v>294</v>
      </c>
    </row>
    <row r="163" spans="1:9" s="10" customFormat="1" ht="20.149999999999999" customHeight="1">
      <c r="A163" s="85" t="s">
        <v>271</v>
      </c>
      <c r="E163" s="84" t="s">
        <v>109</v>
      </c>
      <c r="G163" s="82" t="s">
        <v>295</v>
      </c>
    </row>
    <row r="164" spans="1:9" s="10" customFormat="1" ht="20.149999999999999" customHeight="1">
      <c r="A164" s="85" t="s">
        <v>272</v>
      </c>
      <c r="E164" s="84" t="s">
        <v>110</v>
      </c>
      <c r="G164" s="82" t="s">
        <v>296</v>
      </c>
    </row>
    <row r="165" spans="1:9" s="10" customFormat="1" ht="20.149999999999999" customHeight="1">
      <c r="A165" s="85" t="s">
        <v>273</v>
      </c>
      <c r="E165" s="84" t="s">
        <v>111</v>
      </c>
      <c r="G165" s="82" t="s">
        <v>297</v>
      </c>
    </row>
    <row r="166" spans="1:9" s="10" customFormat="1" ht="20.149999999999999" customHeight="1">
      <c r="A166" s="85" t="s">
        <v>274</v>
      </c>
      <c r="E166" s="84" t="s">
        <v>112</v>
      </c>
      <c r="G166" s="82" t="s">
        <v>298</v>
      </c>
    </row>
    <row r="167" spans="1:9" s="10" customFormat="1" ht="20.149999999999999" customHeight="1">
      <c r="A167" s="85" t="s">
        <v>275</v>
      </c>
      <c r="E167" s="84" t="s">
        <v>113</v>
      </c>
      <c r="G167" s="82" t="s">
        <v>299</v>
      </c>
    </row>
    <row r="168" spans="1:9" s="10" customFormat="1" ht="20.149999999999999" customHeight="1">
      <c r="A168" s="85" t="s">
        <v>276</v>
      </c>
      <c r="E168" s="84" t="s">
        <v>114</v>
      </c>
      <c r="G168" s="82" t="s">
        <v>300</v>
      </c>
    </row>
    <row r="169" spans="1:9" s="10" customFormat="1" ht="20.149999999999999" customHeight="1">
      <c r="A169" s="85" t="s">
        <v>277</v>
      </c>
      <c r="E169" s="84" t="s">
        <v>115</v>
      </c>
      <c r="G169" s="82" t="s">
        <v>301</v>
      </c>
      <c r="I169" s="10" t="str">
        <f>IF(B20=G153,1,"")</f>
        <v/>
      </c>
    </row>
    <row r="170" spans="1:9" s="10" customFormat="1" ht="20.149999999999999" customHeight="1">
      <c r="A170" s="85" t="s">
        <v>278</v>
      </c>
      <c r="E170" s="84" t="s">
        <v>116</v>
      </c>
      <c r="G170" s="82" t="s">
        <v>302</v>
      </c>
      <c r="I170" s="10" t="str">
        <f>IF(B20=G162,1,"")</f>
        <v/>
      </c>
    </row>
    <row r="171" spans="1:9" s="10" customFormat="1" ht="20.149999999999999" customHeight="1">
      <c r="A171" s="85" t="s">
        <v>279</v>
      </c>
      <c r="E171" s="84" t="s">
        <v>117</v>
      </c>
      <c r="G171" s="82" t="s">
        <v>303</v>
      </c>
      <c r="I171" s="10" t="str">
        <f>IF(B20=G154,1,"")</f>
        <v/>
      </c>
    </row>
    <row r="172" spans="1:9" s="10" customFormat="1" ht="20.149999999999999" customHeight="1">
      <c r="A172" s="85" t="s">
        <v>280</v>
      </c>
      <c r="E172" s="84" t="s">
        <v>118</v>
      </c>
      <c r="G172" s="82" t="s">
        <v>304</v>
      </c>
      <c r="I172" s="10" t="str">
        <f>IF(B20=G155,1,"")</f>
        <v/>
      </c>
    </row>
    <row r="173" spans="1:9" s="10" customFormat="1" ht="20.149999999999999" customHeight="1">
      <c r="A173" s="85" t="s">
        <v>281</v>
      </c>
      <c r="E173" s="84" t="s">
        <v>119</v>
      </c>
      <c r="I173" s="10" t="str">
        <f>IF(B20=G156,1,"")</f>
        <v/>
      </c>
    </row>
    <row r="174" spans="1:9" s="10" customFormat="1" ht="20.149999999999999" customHeight="1">
      <c r="A174" s="85" t="s">
        <v>282</v>
      </c>
      <c r="E174" s="84" t="s">
        <v>120</v>
      </c>
      <c r="G174" s="10" t="s">
        <v>0</v>
      </c>
      <c r="I174" s="10" t="str">
        <f>IF(B20=G157,1,"")</f>
        <v/>
      </c>
    </row>
    <row r="175" spans="1:9" s="10" customFormat="1" ht="20.149999999999999" customHeight="1">
      <c r="A175" s="85" t="s">
        <v>283</v>
      </c>
      <c r="E175" s="84" t="s">
        <v>121</v>
      </c>
      <c r="G175" s="10" t="s">
        <v>144</v>
      </c>
      <c r="I175" s="10" t="str">
        <f>IF(B20=G158,1,"")</f>
        <v/>
      </c>
    </row>
    <row r="176" spans="1:9" s="10" customFormat="1" ht="20.149999999999999" customHeight="1">
      <c r="A176" s="84"/>
      <c r="E176" s="84" t="s">
        <v>122</v>
      </c>
      <c r="G176" s="10" t="s">
        <v>145</v>
      </c>
      <c r="I176" s="10" t="str">
        <f>IF(B20=G159,1,"")</f>
        <v/>
      </c>
    </row>
    <row r="177" spans="1:9" s="10" customFormat="1" ht="20.149999999999999" customHeight="1">
      <c r="A177" s="84"/>
      <c r="E177" s="84" t="s">
        <v>123</v>
      </c>
      <c r="G177" s="10" t="s">
        <v>124</v>
      </c>
      <c r="I177" s="10" t="str">
        <f>IF(B20=G160,1,"")</f>
        <v/>
      </c>
    </row>
    <row r="178" spans="1:9" s="10" customFormat="1" ht="20.149999999999999" customHeight="1">
      <c r="A178" s="84"/>
      <c r="E178" s="84" t="s">
        <v>125</v>
      </c>
      <c r="G178" s="10" t="s">
        <v>146</v>
      </c>
      <c r="I178" s="10" t="str">
        <f>IF(B20=G161,1,"")</f>
        <v/>
      </c>
    </row>
    <row r="179" spans="1:9" s="10" customFormat="1" ht="20.149999999999999" customHeight="1">
      <c r="A179" s="84"/>
      <c r="E179" s="84" t="s">
        <v>126</v>
      </c>
      <c r="G179" s="10" t="s">
        <v>127</v>
      </c>
      <c r="I179" s="10">
        <f>SUM(I169:I178)</f>
        <v>0</v>
      </c>
    </row>
    <row r="180" spans="1:9" s="10" customFormat="1" ht="20.149999999999999" customHeight="1">
      <c r="A180" s="84"/>
      <c r="E180" s="84" t="s">
        <v>128</v>
      </c>
      <c r="G180" s="10" t="s">
        <v>147</v>
      </c>
    </row>
    <row r="181" spans="1:9" s="10" customFormat="1" ht="20.149999999999999" customHeight="1">
      <c r="A181" s="84"/>
      <c r="E181" s="84" t="s">
        <v>129</v>
      </c>
      <c r="G181" s="10" t="s">
        <v>148</v>
      </c>
    </row>
    <row r="182" spans="1:9" s="10" customFormat="1" ht="20.149999999999999" customHeight="1">
      <c r="A182" s="84"/>
      <c r="E182" s="84" t="s">
        <v>130</v>
      </c>
      <c r="G182" s="10" t="s">
        <v>149</v>
      </c>
    </row>
    <row r="183" spans="1:9" s="10" customFormat="1" ht="20.149999999999999" customHeight="1">
      <c r="A183" s="84"/>
      <c r="E183" s="84" t="s">
        <v>130</v>
      </c>
      <c r="G183" s="10" t="s">
        <v>150</v>
      </c>
    </row>
    <row r="184" spans="1:9" s="10" customFormat="1" ht="20.149999999999999" customHeight="1">
      <c r="A184" s="84"/>
      <c r="E184" s="84" t="s">
        <v>131</v>
      </c>
    </row>
    <row r="185" spans="1:9" s="10" customFormat="1" ht="20.149999999999999" customHeight="1">
      <c r="A185" s="84"/>
      <c r="E185" s="84" t="s">
        <v>132</v>
      </c>
    </row>
    <row r="186" spans="1:9" s="10" customFormat="1" ht="20.149999999999999" customHeight="1">
      <c r="A186" s="84"/>
      <c r="E186" s="84" t="s">
        <v>133</v>
      </c>
    </row>
    <row r="187" spans="1:9" s="10" customFormat="1" ht="20.149999999999999" customHeight="1">
      <c r="A187" s="84"/>
      <c r="E187" s="84" t="s">
        <v>134</v>
      </c>
    </row>
    <row r="188" spans="1:9" s="10" customFormat="1" ht="20.149999999999999" customHeight="1">
      <c r="A188" s="84"/>
      <c r="E188" s="84" t="s">
        <v>135</v>
      </c>
    </row>
    <row r="189" spans="1:9" s="10" customFormat="1" ht="20.149999999999999" customHeight="1">
      <c r="A189" s="84"/>
      <c r="E189" s="84" t="s">
        <v>136</v>
      </c>
    </row>
    <row r="190" spans="1:9" s="10" customFormat="1" ht="20.149999999999999" customHeight="1">
      <c r="A190" s="84"/>
      <c r="E190" s="84" t="s">
        <v>137</v>
      </c>
    </row>
    <row r="191" spans="1:9" s="10" customFormat="1" ht="20.149999999999999" customHeight="1">
      <c r="A191" s="84"/>
    </row>
    <row r="192" spans="1:9" s="10" customFormat="1" ht="20.149999999999999" customHeight="1">
      <c r="A192" s="84"/>
    </row>
    <row r="193" spans="1:7" s="10" customFormat="1" ht="20.149999999999999" customHeight="1">
      <c r="A193" s="84"/>
    </row>
    <row r="194" spans="1:7" s="10" customFormat="1" ht="20.149999999999999" customHeight="1">
      <c r="A194" s="84"/>
    </row>
    <row r="195" spans="1:7" s="10" customFormat="1" ht="20.149999999999999" customHeight="1">
      <c r="A195" s="84"/>
    </row>
    <row r="196" spans="1:7" s="10" customFormat="1" ht="20.149999999999999" customHeight="1">
      <c r="A196" s="84"/>
    </row>
    <row r="197" spans="1:7" s="10" customFormat="1" ht="20.149999999999999" customHeight="1">
      <c r="A197" s="84"/>
    </row>
    <row r="198" spans="1:7" s="10" customFormat="1" ht="20.149999999999999" customHeight="1">
      <c r="A198" s="84"/>
    </row>
    <row r="199" spans="1:7" s="10" customFormat="1" ht="20.149999999999999" customHeight="1">
      <c r="A199" s="84"/>
    </row>
    <row r="200" spans="1:7" s="10" customFormat="1" ht="20.149999999999999" customHeight="1">
      <c r="A200" s="84"/>
    </row>
    <row r="201" spans="1:7" s="10" customFormat="1" ht="20.149999999999999" customHeight="1">
      <c r="A201" s="84"/>
    </row>
    <row r="202" spans="1:7" s="10" customFormat="1" ht="20.149999999999999" customHeight="1">
      <c r="A202" s="84"/>
      <c r="G202" s="82"/>
    </row>
    <row r="203" spans="1:7" s="10" customFormat="1" ht="20.149999999999999" customHeight="1">
      <c r="A203" s="84"/>
      <c r="G203" s="82"/>
    </row>
    <row r="204" spans="1:7" s="10" customFormat="1" ht="20.149999999999999" customHeight="1">
      <c r="A204" s="84"/>
      <c r="G204" s="82"/>
    </row>
    <row r="205" spans="1:7" s="10" customFormat="1" ht="20.149999999999999" customHeight="1">
      <c r="A205" s="84"/>
      <c r="G205" s="82"/>
    </row>
    <row r="206" spans="1:7" s="10" customFormat="1" ht="20.149999999999999" customHeight="1">
      <c r="A206" s="84"/>
      <c r="G206" s="82"/>
    </row>
    <row r="207" spans="1:7" s="10" customFormat="1" ht="20.149999999999999" customHeight="1">
      <c r="A207" s="84"/>
      <c r="G207" s="82"/>
    </row>
    <row r="208" spans="1:7" s="10" customFormat="1" ht="20.149999999999999" customHeight="1">
      <c r="A208" s="84"/>
      <c r="G208" s="82"/>
    </row>
    <row r="209" spans="1:7" s="10" customFormat="1" ht="20.149999999999999" customHeight="1">
      <c r="A209" s="84"/>
      <c r="G209" s="82"/>
    </row>
    <row r="210" spans="1:7" s="10" customFormat="1" ht="20.149999999999999" customHeight="1">
      <c r="A210" s="84"/>
      <c r="G210" s="82"/>
    </row>
    <row r="211" spans="1:7" s="10" customFormat="1" ht="20.149999999999999" customHeight="1">
      <c r="A211" s="84"/>
      <c r="G211" s="82"/>
    </row>
    <row r="212" spans="1:7" s="10" customFormat="1" ht="20.149999999999999" customHeight="1">
      <c r="A212" s="84"/>
      <c r="G212" s="82"/>
    </row>
    <row r="213" spans="1:7" s="10" customFormat="1" ht="20.149999999999999" customHeight="1">
      <c r="A213" s="84"/>
      <c r="G213" s="82"/>
    </row>
    <row r="214" spans="1:7" s="10" customFormat="1" ht="20.149999999999999" customHeight="1">
      <c r="A214" s="84"/>
      <c r="G214" s="82"/>
    </row>
    <row r="215" spans="1:7" s="10" customFormat="1" ht="20.149999999999999" customHeight="1">
      <c r="A215" s="84"/>
      <c r="G215" s="82"/>
    </row>
    <row r="216" spans="1:7" s="10" customFormat="1" ht="20.149999999999999" customHeight="1">
      <c r="A216" s="84"/>
      <c r="G216" s="82"/>
    </row>
    <row r="217" spans="1:7" s="10" customFormat="1">
      <c r="A217" s="84"/>
      <c r="G217" s="82"/>
    </row>
    <row r="218" spans="1:7" s="10" customFormat="1">
      <c r="A218" s="84"/>
      <c r="G218" s="82"/>
    </row>
    <row r="219" spans="1:7" s="10" customFormat="1">
      <c r="A219" s="84"/>
      <c r="G219" s="82"/>
    </row>
    <row r="220" spans="1:7" s="10" customFormat="1">
      <c r="A220" s="84"/>
      <c r="G220" s="82"/>
    </row>
    <row r="221" spans="1:7" s="10" customFormat="1">
      <c r="A221" s="84"/>
      <c r="G221" s="82"/>
    </row>
    <row r="222" spans="1:7" s="10" customFormat="1">
      <c r="A222" s="84"/>
      <c r="G222" s="82"/>
    </row>
    <row r="223" spans="1:7" s="10" customFormat="1">
      <c r="A223" s="84"/>
      <c r="G223" s="82"/>
    </row>
    <row r="224" spans="1:7" s="10" customFormat="1">
      <c r="A224" s="84"/>
      <c r="G224" s="82"/>
    </row>
    <row r="225" spans="1:7" s="10" customFormat="1">
      <c r="A225" s="84"/>
      <c r="G225" s="82"/>
    </row>
    <row r="226" spans="1:7" s="10" customFormat="1">
      <c r="A226" s="84"/>
      <c r="G226" s="82"/>
    </row>
    <row r="227" spans="1:7" s="10" customFormat="1">
      <c r="A227" s="84"/>
      <c r="G227" s="82"/>
    </row>
    <row r="228" spans="1:7" s="10" customFormat="1">
      <c r="A228" s="84"/>
      <c r="G228" s="82"/>
    </row>
    <row r="229" spans="1:7" s="10" customFormat="1">
      <c r="A229" s="84"/>
      <c r="G229" s="82"/>
    </row>
    <row r="230" spans="1:7" s="10" customFormat="1">
      <c r="A230" s="84"/>
      <c r="G230" s="82"/>
    </row>
    <row r="231" spans="1:7" s="10" customFormat="1">
      <c r="A231" s="84"/>
      <c r="G231" s="82"/>
    </row>
    <row r="232" spans="1:7" s="10" customFormat="1">
      <c r="A232" s="84"/>
      <c r="G232" s="82"/>
    </row>
    <row r="233" spans="1:7" s="10" customFormat="1">
      <c r="A233" s="84"/>
      <c r="G233" s="82"/>
    </row>
    <row r="234" spans="1:7" s="10" customFormat="1">
      <c r="A234" s="84"/>
      <c r="G234" s="82"/>
    </row>
    <row r="235" spans="1:7" s="10" customFormat="1">
      <c r="A235" s="84"/>
      <c r="G235" s="82"/>
    </row>
    <row r="236" spans="1:7" s="10" customFormat="1">
      <c r="A236" s="84"/>
      <c r="G236" s="82"/>
    </row>
    <row r="237" spans="1:7" s="10" customFormat="1">
      <c r="A237" s="84"/>
      <c r="G237" s="82"/>
    </row>
    <row r="238" spans="1:7" s="10" customFormat="1">
      <c r="A238" s="84"/>
      <c r="G238" s="82"/>
    </row>
    <row r="239" spans="1:7" s="10" customFormat="1">
      <c r="A239" s="84"/>
      <c r="G239" s="82"/>
    </row>
    <row r="240" spans="1:7" s="10" customFormat="1">
      <c r="A240" s="84"/>
      <c r="G240" s="82"/>
    </row>
    <row r="241" spans="7:7" s="10" customFormat="1">
      <c r="G241" s="82"/>
    </row>
    <row r="242" spans="7:7" s="10" customFormat="1">
      <c r="G242" s="82"/>
    </row>
    <row r="243" spans="7:7" s="10" customFormat="1">
      <c r="G243" s="82"/>
    </row>
    <row r="244" spans="7:7" s="10" customFormat="1">
      <c r="G244" s="82"/>
    </row>
    <row r="245" spans="7:7" s="10" customFormat="1">
      <c r="G245" s="82"/>
    </row>
    <row r="246" spans="7:7" s="10" customFormat="1">
      <c r="G246" s="82"/>
    </row>
    <row r="247" spans="7:7" s="10" customFormat="1">
      <c r="G247" s="82"/>
    </row>
    <row r="248" spans="7:7" s="10" customFormat="1">
      <c r="G248" s="82"/>
    </row>
    <row r="249" spans="7:7" s="10" customFormat="1">
      <c r="G249" s="82"/>
    </row>
    <row r="250" spans="7:7" s="10" customFormat="1">
      <c r="G250" s="82"/>
    </row>
    <row r="251" spans="7:7" s="10" customFormat="1">
      <c r="G251" s="82"/>
    </row>
    <row r="252" spans="7:7" s="10" customFormat="1">
      <c r="G252" s="82"/>
    </row>
    <row r="253" spans="7:7" s="10" customFormat="1">
      <c r="G253" s="82"/>
    </row>
    <row r="254" spans="7:7" s="10" customFormat="1">
      <c r="G254" s="82"/>
    </row>
    <row r="255" spans="7:7" s="10" customFormat="1">
      <c r="G255" s="82"/>
    </row>
    <row r="256" spans="7:7" s="10" customFormat="1">
      <c r="G256" s="82"/>
    </row>
    <row r="257" spans="7:7" s="10" customFormat="1">
      <c r="G257" s="82"/>
    </row>
    <row r="258" spans="7:7" s="10" customFormat="1">
      <c r="G258" s="82"/>
    </row>
    <row r="259" spans="7:7" s="10" customFormat="1">
      <c r="G259" s="82"/>
    </row>
    <row r="260" spans="7:7" s="10" customFormat="1">
      <c r="G260" s="82"/>
    </row>
    <row r="261" spans="7:7" s="10" customFormat="1">
      <c r="G261" s="82"/>
    </row>
    <row r="262" spans="7:7" s="10" customFormat="1">
      <c r="G262" s="82"/>
    </row>
    <row r="263" spans="7:7" s="10" customFormat="1">
      <c r="G263" s="82"/>
    </row>
    <row r="264" spans="7:7" s="10" customFormat="1">
      <c r="G264" s="82"/>
    </row>
    <row r="265" spans="7:7" s="10" customFormat="1">
      <c r="G265" s="82"/>
    </row>
    <row r="266" spans="7:7" s="10" customFormat="1">
      <c r="G266" s="82"/>
    </row>
    <row r="267" spans="7:7" s="10" customFormat="1">
      <c r="G267" s="82"/>
    </row>
    <row r="268" spans="7:7" s="10" customFormat="1">
      <c r="G268" s="82"/>
    </row>
    <row r="269" spans="7:7" s="10" customFormat="1">
      <c r="G269" s="82"/>
    </row>
    <row r="270" spans="7:7" s="10" customFormat="1">
      <c r="G270" s="82"/>
    </row>
    <row r="271" spans="7:7" s="10" customFormat="1">
      <c r="G271" s="82"/>
    </row>
    <row r="272" spans="7:7" s="10" customFormat="1">
      <c r="G272" s="82"/>
    </row>
    <row r="273" spans="7:7" s="10" customFormat="1">
      <c r="G273" s="82"/>
    </row>
    <row r="274" spans="7:7" s="10" customFormat="1">
      <c r="G274" s="82"/>
    </row>
    <row r="275" spans="7:7" s="10" customFormat="1">
      <c r="G275" s="82"/>
    </row>
    <row r="276" spans="7:7" s="10" customFormat="1">
      <c r="G276" s="82"/>
    </row>
    <row r="277" spans="7:7" s="10" customFormat="1">
      <c r="G277" s="82"/>
    </row>
    <row r="278" spans="7:7" s="10" customFormat="1">
      <c r="G278" s="82"/>
    </row>
    <row r="279" spans="7:7" s="10" customFormat="1">
      <c r="G279" s="82"/>
    </row>
    <row r="280" spans="7:7" s="10" customFormat="1">
      <c r="G280" s="82"/>
    </row>
    <row r="281" spans="7:7" s="10" customFormat="1">
      <c r="G281" s="82"/>
    </row>
    <row r="282" spans="7:7" s="10" customFormat="1">
      <c r="G282" s="82"/>
    </row>
    <row r="283" spans="7:7" s="10" customFormat="1">
      <c r="G283" s="82"/>
    </row>
    <row r="284" spans="7:7" s="10" customFormat="1">
      <c r="G284" s="82"/>
    </row>
    <row r="285" spans="7:7" s="10" customFormat="1">
      <c r="G285" s="82"/>
    </row>
    <row r="286" spans="7:7" s="10" customFormat="1">
      <c r="G286" s="82"/>
    </row>
    <row r="287" spans="7:7" s="10" customFormat="1">
      <c r="G287" s="82"/>
    </row>
    <row r="288" spans="7:7" s="10" customFormat="1">
      <c r="G288" s="82"/>
    </row>
    <row r="289" spans="7:7" s="10" customFormat="1">
      <c r="G289" s="82"/>
    </row>
    <row r="290" spans="7:7" s="10" customFormat="1">
      <c r="G290" s="82"/>
    </row>
    <row r="291" spans="7:7" s="10" customFormat="1">
      <c r="G291" s="82"/>
    </row>
    <row r="292" spans="7:7" s="10" customFormat="1">
      <c r="G292" s="82"/>
    </row>
    <row r="293" spans="7:7" s="10" customFormat="1">
      <c r="G293" s="82"/>
    </row>
    <row r="294" spans="7:7" s="10" customFormat="1">
      <c r="G294" s="82"/>
    </row>
    <row r="295" spans="7:7" s="10" customFormat="1">
      <c r="G295" s="82"/>
    </row>
    <row r="296" spans="7:7" s="10" customFormat="1">
      <c r="G296" s="82"/>
    </row>
    <row r="297" spans="7:7" s="10" customFormat="1">
      <c r="G297" s="82"/>
    </row>
    <row r="298" spans="7:7" s="10" customFormat="1">
      <c r="G298" s="82"/>
    </row>
    <row r="299" spans="7:7" s="10" customFormat="1">
      <c r="G299" s="82"/>
    </row>
    <row r="300" spans="7:7" s="10" customFormat="1">
      <c r="G300" s="82"/>
    </row>
    <row r="301" spans="7:7" s="10" customFormat="1">
      <c r="G301" s="82"/>
    </row>
    <row r="302" spans="7:7" s="10" customFormat="1">
      <c r="G302" s="82"/>
    </row>
    <row r="303" spans="7:7" s="10" customFormat="1">
      <c r="G303" s="82"/>
    </row>
    <row r="304" spans="7:7" s="10" customFormat="1">
      <c r="G304" s="82"/>
    </row>
    <row r="305" spans="7:7" s="10" customFormat="1">
      <c r="G305" s="82"/>
    </row>
    <row r="306" spans="7:7" s="10" customFormat="1">
      <c r="G306" s="82"/>
    </row>
    <row r="307" spans="7:7" s="10" customFormat="1">
      <c r="G307" s="82"/>
    </row>
    <row r="308" spans="7:7" s="10" customFormat="1">
      <c r="G308" s="82"/>
    </row>
    <row r="309" spans="7:7" s="10" customFormat="1">
      <c r="G309" s="82"/>
    </row>
    <row r="310" spans="7:7" s="10" customFormat="1">
      <c r="G310" s="82"/>
    </row>
    <row r="311" spans="7:7" s="10" customFormat="1">
      <c r="G311" s="82"/>
    </row>
    <row r="312" spans="7:7" s="10" customFormat="1">
      <c r="G312" s="82"/>
    </row>
    <row r="313" spans="7:7" s="10" customFormat="1">
      <c r="G313" s="82"/>
    </row>
    <row r="314" spans="7:7" s="10" customFormat="1">
      <c r="G314" s="82"/>
    </row>
    <row r="315" spans="7:7" s="10" customFormat="1">
      <c r="G315" s="82"/>
    </row>
    <row r="316" spans="7:7" s="10" customFormat="1">
      <c r="G316" s="82"/>
    </row>
    <row r="317" spans="7:7" s="10" customFormat="1">
      <c r="G317" s="82"/>
    </row>
    <row r="318" spans="7:7" s="10" customFormat="1">
      <c r="G318" s="82"/>
    </row>
    <row r="319" spans="7:7" s="10" customFormat="1">
      <c r="G319" s="82"/>
    </row>
    <row r="320" spans="7:7" s="10" customFormat="1">
      <c r="G320" s="82"/>
    </row>
    <row r="321" spans="1:7" s="10" customFormat="1">
      <c r="G321" s="82"/>
    </row>
    <row r="322" spans="1:7" s="10" customFormat="1">
      <c r="G322" s="82"/>
    </row>
    <row r="323" spans="1:7" s="10" customFormat="1">
      <c r="G323" s="82"/>
    </row>
    <row r="324" spans="1:7" s="10" customFormat="1">
      <c r="A324" s="1"/>
      <c r="B324" s="1"/>
      <c r="C324" s="1"/>
      <c r="D324" s="1"/>
      <c r="E324" s="1"/>
      <c r="F324" s="1"/>
      <c r="G324" s="11"/>
    </row>
    <row r="325" spans="1:7" s="10" customFormat="1">
      <c r="A325" s="1"/>
      <c r="B325" s="1"/>
      <c r="C325" s="1"/>
      <c r="D325" s="1"/>
      <c r="E325" s="1"/>
      <c r="F325" s="1"/>
      <c r="G325" s="11"/>
    </row>
    <row r="326" spans="1:7" s="10" customFormat="1">
      <c r="A326" s="1"/>
      <c r="B326" s="1"/>
      <c r="C326" s="1"/>
      <c r="D326" s="1"/>
      <c r="E326" s="1"/>
      <c r="F326" s="1"/>
      <c r="G326" s="11"/>
    </row>
    <row r="327" spans="1:7" s="10" customFormat="1">
      <c r="A327" s="1"/>
      <c r="B327" s="1"/>
      <c r="C327" s="1"/>
      <c r="D327" s="1"/>
      <c r="E327" s="1"/>
      <c r="F327" s="1"/>
      <c r="G327" s="11"/>
    </row>
  </sheetData>
  <protectedRanges>
    <protectedRange sqref="G16" name="Plage1"/>
  </protectedRanges>
  <sortState xmlns:xlrd2="http://schemas.microsoft.com/office/spreadsheetml/2017/richdata2" ref="G106:G175">
    <sortCondition ref="G106"/>
  </sortState>
  <mergeCells count="52">
    <mergeCell ref="B48:C52"/>
    <mergeCell ref="C38:D38"/>
    <mergeCell ref="C35:D35"/>
    <mergeCell ref="E45:G52"/>
    <mergeCell ref="C39:D39"/>
    <mergeCell ref="B44:D44"/>
    <mergeCell ref="B45:D45"/>
    <mergeCell ref="B46:D46"/>
    <mergeCell ref="B47:D47"/>
    <mergeCell ref="B1:G1"/>
    <mergeCell ref="A32:B32"/>
    <mergeCell ref="C32:D32"/>
    <mergeCell ref="B25:D25"/>
    <mergeCell ref="F15:G15"/>
    <mergeCell ref="A3:G3"/>
    <mergeCell ref="A10:G10"/>
    <mergeCell ref="A18:G18"/>
    <mergeCell ref="A26:G26"/>
    <mergeCell ref="B12:G12"/>
    <mergeCell ref="B23:D23"/>
    <mergeCell ref="A29:E31"/>
    <mergeCell ref="F29:G29"/>
    <mergeCell ref="F30:G30"/>
    <mergeCell ref="F31:G31"/>
    <mergeCell ref="B24:D24"/>
    <mergeCell ref="A58:G62"/>
    <mergeCell ref="A2:G2"/>
    <mergeCell ref="A4:G4"/>
    <mergeCell ref="A11:G11"/>
    <mergeCell ref="A9:G9"/>
    <mergeCell ref="B7:G7"/>
    <mergeCell ref="B5:G5"/>
    <mergeCell ref="B6:G6"/>
    <mergeCell ref="C15:E15"/>
    <mergeCell ref="B20:G20"/>
    <mergeCell ref="A17:G17"/>
    <mergeCell ref="A19:G19"/>
    <mergeCell ref="C41:D41"/>
    <mergeCell ref="A43:G43"/>
    <mergeCell ref="C40:D40"/>
    <mergeCell ref="A48:A52"/>
    <mergeCell ref="D8:G8"/>
    <mergeCell ref="C16:F16"/>
    <mergeCell ref="B14:G14"/>
    <mergeCell ref="B13:G13"/>
    <mergeCell ref="E44:G44"/>
    <mergeCell ref="A37:G37"/>
    <mergeCell ref="C36:D36"/>
    <mergeCell ref="C34:D34"/>
    <mergeCell ref="A28:G28"/>
    <mergeCell ref="A42:G42"/>
    <mergeCell ref="C33:D33"/>
  </mergeCells>
  <dataValidations count="6">
    <dataValidation type="list" allowBlank="1" showInputMessage="1" showErrorMessage="1" sqref="B15" xr:uid="{00000000-0002-0000-0000-000003000000}">
      <formula1>$G$174:$G$183</formula1>
    </dataValidation>
    <dataValidation type="list" allowBlank="1" showInputMessage="1" showErrorMessage="1" sqref="B8" xr:uid="{00000000-0002-0000-0000-000004000000}">
      <formula1>$D$102:$D$104</formula1>
    </dataValidation>
    <dataValidation type="whole" allowBlank="1" showInputMessage="1" showErrorMessage="1" error="A chaque établissement et à chaque entité juridique est attribué un numéro FINESS à 9 caractères dont les 2 premiers correspondent au numéro du département d'implantation" sqref="B16" xr:uid="{00000000-0002-0000-0000-000006000000}">
      <formula1>190000000</formula1>
      <formula2>879999999</formula2>
    </dataValidation>
    <dataValidation type="date" allowBlank="1" showInputMessage="1" showErrorMessage="1" error="La valeur que vous avez tapée n'est pas valide. La valeur doit être comprise entre le 01/01/2022 et le 31/12/2022." sqref="B23:D23" xr:uid="{7B23372A-A5C7-48BD-A61E-32E2909AB5F4}">
      <formula1>45292</formula1>
      <formula2>45657</formula2>
    </dataValidation>
    <dataValidation type="date" operator="greaterThan" allowBlank="1" showInputMessage="1" showErrorMessage="1" sqref="B24:D24" xr:uid="{F7B8BEF3-BCA5-4227-A086-4DC0FF05FB98}">
      <formula1>45292</formula1>
    </dataValidation>
    <dataValidation type="list" allowBlank="1" showInputMessage="1" showErrorMessage="1" sqref="F15:G15" xr:uid="{8CAA3649-0E92-4475-A619-89A9D07CB54D}">
      <formula1>$J$15:$J$15</formula1>
    </dataValidation>
  </dataValidations>
  <pageMargins left="0.31496062992125984" right="0.31496062992125984" top="0.35433070866141736" bottom="0.35433070866141736" header="0.31496062992125984" footer="0.31496062992125984"/>
  <pageSetup paperSize="9" scale="51"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A000000}">
          <x14:formula1>
            <xm:f>'liste des établissements'!$A$1:$A$73</xm:f>
          </x14:formula1>
          <xm:sqref>B5:G5</xm:sqref>
        </x14:dataValidation>
        <x14:dataValidation type="list" allowBlank="1" showInputMessage="1" showErrorMessage="1" xr:uid="{00000000-0002-0000-0000-000009000000}">
          <x14:formula1>
            <xm:f>'nature dde'!$A$1:$A$22</xm:f>
          </x14:formula1>
          <xm:sqref>B20:G20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EE6DA-5425-4665-B71D-C7D523E2F845}">
  <dimension ref="A1:D22"/>
  <sheetViews>
    <sheetView workbookViewId="0">
      <selection activeCell="A19" sqref="A19"/>
    </sheetView>
  </sheetViews>
  <sheetFormatPr baseColWidth="10" defaultRowHeight="14.5"/>
  <cols>
    <col min="1" max="1" width="48" bestFit="1" customWidth="1"/>
  </cols>
  <sheetData>
    <row r="1" spans="1:4" ht="17.5">
      <c r="A1" s="98" t="s">
        <v>0</v>
      </c>
      <c r="B1" s="10"/>
      <c r="C1" s="10"/>
      <c r="D1" s="62"/>
    </row>
    <row r="2" spans="1:4" ht="17.5">
      <c r="A2" s="98" t="s">
        <v>311</v>
      </c>
      <c r="B2" s="10"/>
      <c r="C2" s="10"/>
      <c r="D2" s="62"/>
    </row>
    <row r="3" spans="1:4">
      <c r="A3" s="98" t="s">
        <v>182</v>
      </c>
      <c r="B3" s="10"/>
      <c r="C3" s="10"/>
      <c r="D3" s="10"/>
    </row>
    <row r="4" spans="1:4">
      <c r="A4" s="98" t="s">
        <v>183</v>
      </c>
      <c r="B4" s="10"/>
      <c r="C4" s="10"/>
      <c r="D4" s="10"/>
    </row>
    <row r="5" spans="1:4">
      <c r="A5" s="98" t="s">
        <v>184</v>
      </c>
      <c r="B5" s="10"/>
      <c r="C5" s="10"/>
      <c r="D5" s="10"/>
    </row>
    <row r="6" spans="1:4">
      <c r="A6" s="98" t="s">
        <v>185</v>
      </c>
      <c r="B6" s="10"/>
      <c r="C6" s="10"/>
      <c r="D6" s="10"/>
    </row>
    <row r="7" spans="1:4">
      <c r="A7" s="98" t="s">
        <v>186</v>
      </c>
      <c r="B7" s="10"/>
      <c r="C7" s="10"/>
      <c r="D7" s="10"/>
    </row>
    <row r="8" spans="1:4">
      <c r="A8" s="98" t="s">
        <v>192</v>
      </c>
      <c r="B8" s="10"/>
      <c r="C8" s="10"/>
      <c r="D8" s="10"/>
    </row>
    <row r="9" spans="1:4">
      <c r="A9" s="98" t="s">
        <v>193</v>
      </c>
      <c r="B9" s="10"/>
      <c r="C9" s="10"/>
      <c r="D9" s="10"/>
    </row>
    <row r="10" spans="1:4">
      <c r="A10" s="98" t="s">
        <v>194</v>
      </c>
      <c r="B10" s="10"/>
      <c r="C10" s="10"/>
      <c r="D10" s="10"/>
    </row>
    <row r="11" spans="1:4">
      <c r="A11" s="98" t="s">
        <v>195</v>
      </c>
      <c r="B11" s="10"/>
      <c r="C11" s="10"/>
      <c r="D11" s="10"/>
    </row>
    <row r="12" spans="1:4">
      <c r="A12" s="98" t="s">
        <v>196</v>
      </c>
      <c r="B12" s="10"/>
      <c r="C12" s="10"/>
      <c r="D12" s="10"/>
    </row>
    <row r="13" spans="1:4">
      <c r="A13" s="98" t="s">
        <v>285</v>
      </c>
      <c r="B13" s="10"/>
      <c r="C13" s="10"/>
      <c r="D13" s="10"/>
    </row>
    <row r="14" spans="1:4">
      <c r="A14" s="98" t="s">
        <v>286</v>
      </c>
      <c r="B14" s="10"/>
      <c r="C14" s="10"/>
      <c r="D14" s="10"/>
    </row>
    <row r="15" spans="1:4">
      <c r="A15" s="98" t="s">
        <v>287</v>
      </c>
      <c r="B15" s="10"/>
      <c r="C15" s="10"/>
      <c r="D15" s="10"/>
    </row>
    <row r="16" spans="1:4">
      <c r="A16" s="98" t="s">
        <v>288</v>
      </c>
      <c r="B16" s="10"/>
      <c r="C16" s="10"/>
      <c r="D16" s="10"/>
    </row>
    <row r="17" spans="1:4">
      <c r="A17" s="98" t="s">
        <v>289</v>
      </c>
      <c r="B17" s="10"/>
      <c r="C17" s="10"/>
      <c r="D17" s="10"/>
    </row>
    <row r="18" spans="1:4">
      <c r="A18" s="98" t="s">
        <v>319</v>
      </c>
      <c r="B18" s="10"/>
      <c r="C18" s="10"/>
      <c r="D18" s="10"/>
    </row>
    <row r="19" spans="1:4">
      <c r="A19" s="98" t="s">
        <v>296</v>
      </c>
      <c r="B19" s="10"/>
      <c r="C19" s="10"/>
      <c r="D19" s="10"/>
    </row>
    <row r="20" spans="1:4">
      <c r="A20" s="98" t="s">
        <v>297</v>
      </c>
      <c r="B20" s="10"/>
      <c r="C20" s="10"/>
      <c r="D20" s="10"/>
    </row>
    <row r="21" spans="1:4">
      <c r="A21" s="98" t="s">
        <v>298</v>
      </c>
      <c r="B21" s="10"/>
      <c r="C21" s="10"/>
      <c r="D21" s="10"/>
    </row>
    <row r="22" spans="1:4">
      <c r="A22" s="98" t="s">
        <v>299</v>
      </c>
      <c r="B22" s="10"/>
      <c r="C22" s="10"/>
      <c r="D22" s="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3"/>
  <sheetViews>
    <sheetView workbookViewId="0">
      <selection activeCell="A86" sqref="A86"/>
    </sheetView>
  </sheetViews>
  <sheetFormatPr baseColWidth="10" defaultColWidth="74" defaultRowHeight="23.25" customHeight="1"/>
  <cols>
    <col min="1" max="1" width="74" style="79"/>
    <col min="2" max="2" width="80" style="80" bestFit="1" customWidth="1"/>
    <col min="3" max="16384" width="74" style="78"/>
  </cols>
  <sheetData>
    <row r="1" spans="1:2" ht="23.25" customHeight="1">
      <c r="A1" s="40" t="s">
        <v>211</v>
      </c>
      <c r="B1" s="77" t="s">
        <v>210</v>
      </c>
    </row>
    <row r="2" spans="1:2" ht="23.25" customHeight="1">
      <c r="A2" s="40" t="s">
        <v>212</v>
      </c>
      <c r="B2" s="77" t="s">
        <v>210</v>
      </c>
    </row>
    <row r="3" spans="1:2" ht="23.25" customHeight="1">
      <c r="A3" s="40" t="s">
        <v>213</v>
      </c>
      <c r="B3" s="77" t="s">
        <v>210</v>
      </c>
    </row>
    <row r="4" spans="1:2" ht="23.25" customHeight="1">
      <c r="A4" s="40" t="s">
        <v>214</v>
      </c>
      <c r="B4" s="77" t="s">
        <v>210</v>
      </c>
    </row>
    <row r="5" spans="1:2" ht="23.25" customHeight="1">
      <c r="A5" s="40" t="s">
        <v>215</v>
      </c>
      <c r="B5" s="77" t="s">
        <v>210</v>
      </c>
    </row>
    <row r="6" spans="1:2" ht="23.25" customHeight="1">
      <c r="A6" s="40" t="s">
        <v>216</v>
      </c>
      <c r="B6" s="14" t="s">
        <v>209</v>
      </c>
    </row>
    <row r="7" spans="1:2" ht="23.25" customHeight="1">
      <c r="A7" s="40" t="s">
        <v>217</v>
      </c>
      <c r="B7" s="77" t="s">
        <v>210</v>
      </c>
    </row>
    <row r="8" spans="1:2" ht="23.25" customHeight="1">
      <c r="A8" s="40" t="s">
        <v>218</v>
      </c>
      <c r="B8" s="77" t="s">
        <v>210</v>
      </c>
    </row>
    <row r="9" spans="1:2" ht="23.25" customHeight="1">
      <c r="A9" s="40" t="s">
        <v>219</v>
      </c>
      <c r="B9" s="77" t="s">
        <v>210</v>
      </c>
    </row>
    <row r="10" spans="1:2" ht="23.25" customHeight="1">
      <c r="A10" s="40" t="s">
        <v>220</v>
      </c>
      <c r="B10" s="77" t="s">
        <v>210</v>
      </c>
    </row>
    <row r="11" spans="1:2" ht="23.25" customHeight="1">
      <c r="A11" s="40" t="s">
        <v>221</v>
      </c>
      <c r="B11" s="77" t="s">
        <v>210</v>
      </c>
    </row>
    <row r="12" spans="1:2" ht="23.25" customHeight="1">
      <c r="A12" s="40" t="s">
        <v>222</v>
      </c>
      <c r="B12" s="77" t="s">
        <v>210</v>
      </c>
    </row>
    <row r="13" spans="1:2" ht="23.25" customHeight="1">
      <c r="A13" s="40" t="s">
        <v>223</v>
      </c>
      <c r="B13" s="14" t="s">
        <v>209</v>
      </c>
    </row>
    <row r="14" spans="1:2" ht="23.25" customHeight="1">
      <c r="A14" s="40" t="s">
        <v>224</v>
      </c>
      <c r="B14" s="77" t="s">
        <v>208</v>
      </c>
    </row>
    <row r="15" spans="1:2" ht="23.25" customHeight="1">
      <c r="A15" s="40" t="s">
        <v>225</v>
      </c>
      <c r="B15" s="77" t="s">
        <v>210</v>
      </c>
    </row>
    <row r="16" spans="1:2" ht="23.25" customHeight="1">
      <c r="A16" s="40" t="s">
        <v>226</v>
      </c>
      <c r="B16" s="77" t="s">
        <v>210</v>
      </c>
    </row>
    <row r="17" spans="1:2" ht="23.25" customHeight="1">
      <c r="A17" s="40" t="s">
        <v>227</v>
      </c>
      <c r="B17" s="77" t="s">
        <v>210</v>
      </c>
    </row>
    <row r="18" spans="1:2" ht="23.25" customHeight="1">
      <c r="A18" s="40" t="s">
        <v>228</v>
      </c>
      <c r="B18" s="77" t="s">
        <v>208</v>
      </c>
    </row>
    <row r="19" spans="1:2" ht="23.25" customHeight="1">
      <c r="A19" s="40" t="s">
        <v>229</v>
      </c>
      <c r="B19" s="77" t="s">
        <v>210</v>
      </c>
    </row>
    <row r="20" spans="1:2" ht="23.25" customHeight="1">
      <c r="A20" s="40" t="s">
        <v>230</v>
      </c>
      <c r="B20" s="77" t="s">
        <v>210</v>
      </c>
    </row>
    <row r="21" spans="1:2" ht="23.25" customHeight="1">
      <c r="A21" s="40" t="s">
        <v>231</v>
      </c>
      <c r="B21" s="77" t="s">
        <v>210</v>
      </c>
    </row>
    <row r="22" spans="1:2" ht="23.25" customHeight="1">
      <c r="A22" s="40" t="s">
        <v>232</v>
      </c>
      <c r="B22" s="77" t="s">
        <v>210</v>
      </c>
    </row>
    <row r="23" spans="1:2" ht="23.25" customHeight="1">
      <c r="A23" s="40" t="s">
        <v>233</v>
      </c>
      <c r="B23" s="77" t="s">
        <v>210</v>
      </c>
    </row>
    <row r="24" spans="1:2" ht="23.25" customHeight="1">
      <c r="A24" s="40" t="s">
        <v>234</v>
      </c>
      <c r="B24" s="77" t="s">
        <v>210</v>
      </c>
    </row>
    <row r="25" spans="1:2" ht="23.25" customHeight="1">
      <c r="A25" s="40" t="s">
        <v>235</v>
      </c>
      <c r="B25" s="77" t="s">
        <v>208</v>
      </c>
    </row>
    <row r="26" spans="1:2" ht="23.25" customHeight="1">
      <c r="A26" s="40" t="s">
        <v>236</v>
      </c>
      <c r="B26" s="77" t="s">
        <v>210</v>
      </c>
    </row>
    <row r="27" spans="1:2" ht="23.25" customHeight="1">
      <c r="A27" s="40" t="s">
        <v>237</v>
      </c>
      <c r="B27" s="77" t="s">
        <v>210</v>
      </c>
    </row>
    <row r="28" spans="1:2" ht="23.25" customHeight="1">
      <c r="A28" s="40" t="s">
        <v>238</v>
      </c>
      <c r="B28" s="77" t="s">
        <v>208</v>
      </c>
    </row>
    <row r="29" spans="1:2" ht="23.25" customHeight="1">
      <c r="A29" s="40" t="s">
        <v>239</v>
      </c>
      <c r="B29" s="77" t="s">
        <v>210</v>
      </c>
    </row>
    <row r="30" spans="1:2" ht="23.25" customHeight="1">
      <c r="A30" s="40" t="s">
        <v>240</v>
      </c>
      <c r="B30" s="77" t="s">
        <v>210</v>
      </c>
    </row>
    <row r="31" spans="1:2" ht="23.25" customHeight="1">
      <c r="A31" s="40" t="s">
        <v>241</v>
      </c>
      <c r="B31" s="77" t="s">
        <v>208</v>
      </c>
    </row>
    <row r="32" spans="1:2" ht="23.25" customHeight="1">
      <c r="A32" s="40" t="s">
        <v>242</v>
      </c>
      <c r="B32" s="77" t="s">
        <v>210</v>
      </c>
    </row>
    <row r="33" spans="1:2" ht="23.25" customHeight="1">
      <c r="A33" s="40" t="s">
        <v>243</v>
      </c>
      <c r="B33" s="77" t="s">
        <v>210</v>
      </c>
    </row>
    <row r="34" spans="1:2" ht="23.25" customHeight="1">
      <c r="A34" s="40" t="s">
        <v>244</v>
      </c>
      <c r="B34" s="77" t="s">
        <v>210</v>
      </c>
    </row>
    <row r="35" spans="1:2" ht="23.25" customHeight="1">
      <c r="A35" s="40" t="s">
        <v>245</v>
      </c>
      <c r="B35" s="14" t="s">
        <v>209</v>
      </c>
    </row>
    <row r="36" spans="1:2" ht="23.25" customHeight="1">
      <c r="A36" s="40" t="s">
        <v>246</v>
      </c>
      <c r="B36" s="14" t="s">
        <v>209</v>
      </c>
    </row>
    <row r="37" spans="1:2" ht="23.25" customHeight="1">
      <c r="A37" s="40" t="s">
        <v>247</v>
      </c>
      <c r="B37" s="77" t="s">
        <v>210</v>
      </c>
    </row>
    <row r="38" spans="1:2" ht="23.25" customHeight="1">
      <c r="A38" s="40" t="s">
        <v>248</v>
      </c>
      <c r="B38" s="77" t="s">
        <v>208</v>
      </c>
    </row>
    <row r="39" spans="1:2" ht="23.25" customHeight="1">
      <c r="A39" s="40" t="s">
        <v>249</v>
      </c>
      <c r="B39" s="77" t="s">
        <v>210</v>
      </c>
    </row>
    <row r="40" spans="1:2" ht="23.25" customHeight="1">
      <c r="A40" s="40" t="s">
        <v>250</v>
      </c>
      <c r="B40" s="77" t="s">
        <v>208</v>
      </c>
    </row>
    <row r="41" spans="1:2" ht="23.25" customHeight="1">
      <c r="A41" s="40" t="s">
        <v>251</v>
      </c>
      <c r="B41" s="77" t="s">
        <v>210</v>
      </c>
    </row>
    <row r="42" spans="1:2" ht="23.25" customHeight="1">
      <c r="A42" s="40" t="s">
        <v>252</v>
      </c>
      <c r="B42" s="77" t="s">
        <v>210</v>
      </c>
    </row>
    <row r="43" spans="1:2" ht="23.25" customHeight="1">
      <c r="A43" s="40" t="s">
        <v>253</v>
      </c>
      <c r="B43" s="77" t="s">
        <v>210</v>
      </c>
    </row>
    <row r="44" spans="1:2" ht="23.25" customHeight="1">
      <c r="A44" s="40" t="s">
        <v>254</v>
      </c>
      <c r="B44" s="77" t="s">
        <v>210</v>
      </c>
    </row>
    <row r="45" spans="1:2" ht="23.25" customHeight="1">
      <c r="A45" s="40" t="s">
        <v>255</v>
      </c>
      <c r="B45" s="77" t="s">
        <v>210</v>
      </c>
    </row>
    <row r="46" spans="1:2" ht="23.25" customHeight="1">
      <c r="A46" s="40" t="s">
        <v>256</v>
      </c>
      <c r="B46" s="77" t="s">
        <v>210</v>
      </c>
    </row>
    <row r="47" spans="1:2" ht="23.25" customHeight="1">
      <c r="A47" s="40" t="s">
        <v>257</v>
      </c>
      <c r="B47" s="77" t="s">
        <v>210</v>
      </c>
    </row>
    <row r="48" spans="1:2" ht="23.25" customHeight="1">
      <c r="A48" s="40" t="s">
        <v>258</v>
      </c>
      <c r="B48" s="77" t="s">
        <v>210</v>
      </c>
    </row>
    <row r="49" spans="1:2" ht="23.25" customHeight="1">
      <c r="A49" s="40" t="s">
        <v>259</v>
      </c>
      <c r="B49" s="77" t="s">
        <v>210</v>
      </c>
    </row>
    <row r="50" spans="1:2" ht="23.25" customHeight="1">
      <c r="A50" s="40" t="s">
        <v>260</v>
      </c>
      <c r="B50" s="77" t="s">
        <v>210</v>
      </c>
    </row>
    <row r="51" spans="1:2" ht="23.25" customHeight="1">
      <c r="A51" s="40" t="s">
        <v>261</v>
      </c>
      <c r="B51" s="77" t="s">
        <v>210</v>
      </c>
    </row>
    <row r="52" spans="1:2" ht="23.25" customHeight="1">
      <c r="A52" s="40" t="s">
        <v>262</v>
      </c>
      <c r="B52" s="77" t="s">
        <v>210</v>
      </c>
    </row>
    <row r="53" spans="1:2" ht="23.25" customHeight="1">
      <c r="A53" s="40" t="s">
        <v>263</v>
      </c>
      <c r="B53" s="77" t="s">
        <v>210</v>
      </c>
    </row>
    <row r="54" spans="1:2" ht="23.25" customHeight="1">
      <c r="A54" s="40" t="s">
        <v>264</v>
      </c>
      <c r="B54" s="77" t="s">
        <v>210</v>
      </c>
    </row>
    <row r="55" spans="1:2" ht="23.25" customHeight="1">
      <c r="A55" s="40" t="s">
        <v>265</v>
      </c>
      <c r="B55" s="77" t="s">
        <v>210</v>
      </c>
    </row>
    <row r="56" spans="1:2" ht="23.25" customHeight="1">
      <c r="A56" s="40" t="s">
        <v>266</v>
      </c>
      <c r="B56" s="77" t="s">
        <v>210</v>
      </c>
    </row>
    <row r="57" spans="1:2" ht="23.25" customHeight="1">
      <c r="A57" s="40" t="s">
        <v>267</v>
      </c>
      <c r="B57" s="77" t="s">
        <v>210</v>
      </c>
    </row>
    <row r="58" spans="1:2" ht="23.25" customHeight="1">
      <c r="A58" s="40" t="s">
        <v>268</v>
      </c>
      <c r="B58" s="77" t="s">
        <v>210</v>
      </c>
    </row>
    <row r="59" spans="1:2" ht="23.25" customHeight="1">
      <c r="A59" s="40" t="s">
        <v>269</v>
      </c>
      <c r="B59" s="77" t="s">
        <v>210</v>
      </c>
    </row>
    <row r="60" spans="1:2" ht="23.25" customHeight="1">
      <c r="A60" s="40" t="s">
        <v>270</v>
      </c>
      <c r="B60" s="77" t="s">
        <v>210</v>
      </c>
    </row>
    <row r="61" spans="1:2" ht="23.25" customHeight="1">
      <c r="A61" s="40" t="s">
        <v>271</v>
      </c>
      <c r="B61" s="77" t="s">
        <v>210</v>
      </c>
    </row>
    <row r="62" spans="1:2" ht="23.25" customHeight="1">
      <c r="A62" s="40" t="s">
        <v>272</v>
      </c>
      <c r="B62" s="77" t="s">
        <v>210</v>
      </c>
    </row>
    <row r="63" spans="1:2" ht="23.25" customHeight="1">
      <c r="A63" s="40" t="s">
        <v>273</v>
      </c>
      <c r="B63" s="77" t="s">
        <v>210</v>
      </c>
    </row>
    <row r="64" spans="1:2" ht="23.25" customHeight="1">
      <c r="A64" s="40" t="s">
        <v>274</v>
      </c>
      <c r="B64" s="77" t="s">
        <v>210</v>
      </c>
    </row>
    <row r="65" spans="1:2" ht="23.25" customHeight="1">
      <c r="A65" s="40" t="s">
        <v>275</v>
      </c>
      <c r="B65" s="77" t="s">
        <v>210</v>
      </c>
    </row>
    <row r="66" spans="1:2" ht="23.25" customHeight="1">
      <c r="A66" s="40" t="s">
        <v>276</v>
      </c>
      <c r="B66" s="77" t="s">
        <v>210</v>
      </c>
    </row>
    <row r="67" spans="1:2" ht="23.25" customHeight="1">
      <c r="A67" s="40" t="s">
        <v>277</v>
      </c>
      <c r="B67" s="77" t="s">
        <v>210</v>
      </c>
    </row>
    <row r="68" spans="1:2" ht="23.25" customHeight="1">
      <c r="A68" s="40" t="s">
        <v>278</v>
      </c>
      <c r="B68" s="77" t="s">
        <v>210</v>
      </c>
    </row>
    <row r="69" spans="1:2" ht="23.25" customHeight="1">
      <c r="A69" s="40" t="s">
        <v>279</v>
      </c>
      <c r="B69" s="77" t="s">
        <v>210</v>
      </c>
    </row>
    <row r="70" spans="1:2" ht="23.25" customHeight="1">
      <c r="A70" s="40" t="s">
        <v>281</v>
      </c>
      <c r="B70" s="77" t="s">
        <v>210</v>
      </c>
    </row>
    <row r="71" spans="1:2" ht="23.25" customHeight="1">
      <c r="A71" s="40" t="s">
        <v>282</v>
      </c>
      <c r="B71" s="77" t="s">
        <v>210</v>
      </c>
    </row>
    <row r="72" spans="1:2" ht="23.25" customHeight="1">
      <c r="A72" s="40" t="s">
        <v>283</v>
      </c>
      <c r="B72" s="77" t="s">
        <v>210</v>
      </c>
    </row>
    <row r="73" spans="1:2" ht="23.25" customHeight="1">
      <c r="A73" s="79" t="s">
        <v>2</v>
      </c>
      <c r="B73" s="80" t="s">
        <v>284</v>
      </c>
    </row>
  </sheetData>
  <sortState xmlns:xlrd2="http://schemas.microsoft.com/office/spreadsheetml/2017/richdata2" ref="A1:G73">
    <sortCondition ref="A73"/>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2024</vt:lpstr>
      <vt:lpstr>nature dde</vt:lpstr>
      <vt:lpstr>liste des établissements</vt:lpstr>
      <vt:lpstr>'2024'!Zone_d_impression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DUVERGER Claudine</dc:creator>
  <cp:lastModifiedBy>DESCAMPS Isabelle</cp:lastModifiedBy>
  <cp:lastPrinted>2023-10-11T08:56:52Z</cp:lastPrinted>
  <dcterms:created xsi:type="dcterms:W3CDTF">2020-02-27T09:09:59Z</dcterms:created>
  <dcterms:modified xsi:type="dcterms:W3CDTF">2024-02-16T15:14:17Z</dcterms:modified>
</cp:coreProperties>
</file>